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240" windowHeight="13380"/>
  </bookViews>
  <sheets>
    <sheet name="汇总" sheetId="1" r:id="rId1"/>
    <sheet name="奖项及加分名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<sst xmlns="http://schemas.openxmlformats.org/spreadsheetml/2006/main" count="140" uniqueCount="116">
  <si>
    <t>浙江工业大学物理与光电学院推免生推免综合成绩申报表</t>
  </si>
  <si>
    <t>组成</t>
  </si>
  <si>
    <t>学业成绩≤5</t>
  </si>
  <si>
    <t>综合评价成绩≤1</t>
  </si>
  <si>
    <t>项目</t>
  </si>
  <si>
    <t>平均学分绩点</t>
  </si>
  <si>
    <t>科研成果≤1</t>
  </si>
  <si>
    <t>三大赛≤1</t>
  </si>
  <si>
    <t>学科竞赛≤0.6</t>
  </si>
  <si>
    <t>体育艺术赛事≤1</t>
  </si>
  <si>
    <t>参军入伍</t>
  </si>
  <si>
    <t>社会服务≤0.3</t>
  </si>
  <si>
    <t>其他</t>
  </si>
  <si>
    <t>总分</t>
  </si>
  <si>
    <t>科研论文</t>
  </si>
  <si>
    <t>加分</t>
  </si>
  <si>
    <t>竞赛名称及奖项</t>
  </si>
  <si>
    <t>团队排名</t>
  </si>
  <si>
    <t>系数</t>
  </si>
  <si>
    <t>荣誉</t>
  </si>
  <si>
    <t>服务内容</t>
  </si>
  <si>
    <t>出国学习情况</t>
  </si>
  <si>
    <t>xxx（姓名）</t>
  </si>
  <si>
    <t>无需申报
学院统一公示</t>
  </si>
  <si>
    <t>CNS 正刊</t>
  </si>
  <si>
    <t>中国国际大学生创新大赛金奖</t>
  </si>
  <si>
    <t>团队排名1</t>
  </si>
  <si>
    <t>全国大学生物理实验竞赛一等奖</t>
  </si>
  <si>
    <t>浙江省大学生艺术展演比赛获得二等奖（在集体比赛中担任主要角色且团内排名前三）（经学校批准同意代表浙江工业大学）</t>
  </si>
  <si>
    <t>本科阶段应征入伍服兵役期间思想、
工作等各方面表现良好，未受任何处分，圆满履行兵役义务者</t>
  </si>
  <si>
    <t>（一学期）校、院两级学生会（A 类社团、学生组织）主席团（主任团）成员、党员之家秘书处主要负责人、年级团总支书记-A</t>
  </si>
  <si>
    <t>由校内选派赴国（境）外学习交流 1 个月以上，经审核通过</t>
  </si>
  <si>
    <t>总计：</t>
  </si>
  <si>
    <t>备注：</t>
  </si>
  <si>
    <t>1.已通过英语六级的，需在证明材料中一并附上成绩单；</t>
  </si>
  <si>
    <t>2.数学建模竞赛团队项目自然排名前三的成员，团队排名处均选择“团队排名1”；</t>
  </si>
  <si>
    <t>3.学生工作任职部分取最高职务任职期间的两次等级评定分别加分，例如大三学年担任团总支，上学期等级评定为A，下学期等级评定为B，则加总计加0.09分；</t>
  </si>
  <si>
    <t>4.综合评价成绩所有加分总和≤1，以上每类型显示加分仅作为示例用。</t>
  </si>
  <si>
    <t>CNS 子刊</t>
  </si>
  <si>
    <t>中科院一区</t>
  </si>
  <si>
    <t>JCR 一区</t>
  </si>
  <si>
    <t>JCR 二区、三区</t>
  </si>
  <si>
    <t>JCR 四区、EI、A 类</t>
  </si>
  <si>
    <t>中国国际大学生创新大赛银奖</t>
  </si>
  <si>
    <t>团队排名2</t>
  </si>
  <si>
    <t>中国国际大学生创新大赛铜奖</t>
  </si>
  <si>
    <t>团队排名3</t>
  </si>
  <si>
    <t>“挑战杯” 中国大学生创业计划大赛金奖</t>
  </si>
  <si>
    <t>“挑战杯” 中国大学生创业计划大赛银奖</t>
  </si>
  <si>
    <t>“挑战杯” 中国大学生创业计划大赛铜奖</t>
  </si>
  <si>
    <t>“挑战杯” 全国大学生课外学术科技作品竞赛特等奖</t>
  </si>
  <si>
    <t>“挑战杯” 全国大学生课外学术科技作品竞赛一等奖</t>
  </si>
  <si>
    <t>“挑战杯” 全国大学生课外学术科技作品竞赛二等奖</t>
  </si>
  <si>
    <t>“挑战杯” 全国大学生课外学术科技作品竞赛三等奖</t>
  </si>
  <si>
    <t>“挑战杯” 全国大学生课外学术科技作品竞赛 “揭榜挂帅” 专项赛特等奖</t>
  </si>
  <si>
    <t>“挑战杯” 全国大学生课外学术科技作品竞赛 “揭榜挂帅” 专项赛一等奖</t>
  </si>
  <si>
    <t>“挑战杯” 全国大学生课外学术科技作品竞赛 “揭榜挂帅” 专项赛二等奖</t>
  </si>
  <si>
    <t>“挑战杯” 全国大学生课外学术科技作品竞赛 “揭榜挂帅” 专项赛三等奖</t>
  </si>
  <si>
    <t>“挑战杯” 全国大学生课外学术科技作品竞赛 “红色专项赛” 特等奖</t>
  </si>
  <si>
    <t>“挑战杯” 全国大学生课外学术科技作品竞赛 “红色专项赛” 一等奖</t>
  </si>
  <si>
    <t>“挑战杯” 全国大学生课外学术科技作品竞赛 “红色专项赛” 二等奖</t>
  </si>
  <si>
    <t>“挑战杯” 全国大学生课外学术科技作品竞赛 “红色专项赛” 三等奖</t>
  </si>
  <si>
    <t>“挑战杯” 全国大学生课外学术科技作品竞赛 “黑科技” 专项赛星系级</t>
  </si>
  <si>
    <t>“挑战杯” 全国大学生课外学术科技作品竞赛 “黑科技” 专项赛恒星级</t>
  </si>
  <si>
    <t>“挑战杯” 全国大学生课外学术科技作品竞赛 “黑科技” 专项赛行星级</t>
  </si>
  <si>
    <t>“挑战杯” 全国大学生课外学术科技作品竞赛 “黑科技” 专项赛卫星级</t>
  </si>
  <si>
    <t>全国大学生物理实验竞赛二等奖</t>
  </si>
  <si>
    <t>全国大学生物理实验竞赛三等奖</t>
  </si>
  <si>
    <t>《浙江工业大学高水平学科竞赛项目》中其他 A 类竞赛一等奖</t>
  </si>
  <si>
    <t>《浙江工业大学高水平学科竞赛项目》中其他 A 类竞赛二等奖</t>
  </si>
  <si>
    <t>《浙江工业大学高水平学科竞赛项目》中其他 A 类竞赛三等奖</t>
  </si>
  <si>
    <t>全国大学生光电设计竞赛一等奖</t>
  </si>
  <si>
    <t>全国大学生光电设计竞赛二等奖</t>
  </si>
  <si>
    <t>全国大学生光电设计竞赛三等奖</t>
  </si>
  <si>
    <t>《浙江工业大学高水平学科竞赛项目》中其他 B 类竞赛一等奖</t>
  </si>
  <si>
    <t>《浙江工业大学高水平学科竞赛项目》中其他 B 类竞赛二等奖</t>
  </si>
  <si>
    <t>《浙江工业大学高水平学科竞赛项目》中其他 B 类竞赛三等奖</t>
  </si>
  <si>
    <t>奥运会、亚运会参赛（代表中国）</t>
  </si>
  <si>
    <t>世界大学生运动会 / 亚洲大学生锦标赛前八名（代表中国）</t>
  </si>
  <si>
    <t>全国运动会（成人组且不包括群众组）/ 全国锦标赛（联赛）/ 全国学生（青年）运动会单项前六名，集体项目前八名主力队员（经学校批准同意代表某省（直辖市、自治区）队）</t>
  </si>
  <si>
    <t>全国各单项大学生锦标赛、省运会、省锦标赛（奥运会项目）单项冠军，集体项目前六名的主力队员（经学校批准同意代表浙江工业大学）</t>
  </si>
  <si>
    <t>全国各单项大学生锦标赛、省运会、省锦标赛（奥运会项目）单项前六，集体项目前八名的主力队员（经学校批准同意代表浙江工业大学）</t>
  </si>
  <si>
    <t>全国各单项大学生锦标赛、省运会、省锦标赛（非奥运会项目）单项冠军，集体项目前六名的主力队员（经学校批准同意代表浙江工业大学）</t>
  </si>
  <si>
    <t>浙江省大学生运动会和浙江省大学生单项锦标赛（普通生组）单项冠军，集体项目前三名的主力队员（经学校批准同意代表浙江工业大学）</t>
  </si>
  <si>
    <t>浙江省大学生运动会和浙江省大学生单项锦标赛（普通生组）单项亚军，集体项目第四名的主力队员（经学校批准同意代表浙江工业大学）</t>
  </si>
  <si>
    <t>浙江省大学生运动会和浙江省大学生单项锦标赛（普通生组）单项季军，集体项目第五名主力队员（经学校批准同意代表浙江工业大学）</t>
  </si>
  <si>
    <t>浙江省大学生运动会和浙江省大学生单项锦标赛（普通生组）单项第四，集体项目第六、七名的主力队员（经学校批准同意代表浙江工业大学）</t>
  </si>
  <si>
    <t>浙江省大学生运动会和浙江省大学生单项锦标赛（普通生组）单项前六，集体项目前八名的主力队员（经学校批准同意代表浙江工业大学）</t>
  </si>
  <si>
    <t>全国美术作品展览提名奖及以上</t>
  </si>
  <si>
    <t>中国书法兰亭奖提名奖及以上</t>
  </si>
  <si>
    <t>中国音乐金钟奖入围决赛</t>
  </si>
  <si>
    <t>中国舞蹈荷花奖获奖</t>
  </si>
  <si>
    <t>全国大学生艺术展演比赛获得一等奖（在集体比赛中担任主要角色且团内排名前三）或十佳歌手奖（经学校批准同意代表浙江工业大学）</t>
  </si>
  <si>
    <t>全国大学生艺术展演比赛获得二等奖及以上奖项（在集体比赛中担任主要角色且团内排名前三）（经学校批准同意代表浙江工业大学）</t>
  </si>
  <si>
    <t>全国大学生艺术展演比赛获得三等奖及以上奖项（在集体比赛中担任主要角色且团内排名前三）（经学校批准同意代表浙江工业大学）</t>
  </si>
  <si>
    <t>浙江省大学生艺术展演比赛获得一等奖（在集体比赛中担任主要角色且团内排名前三）或十佳歌手奖（经学校批准同意代表浙江工业大学）</t>
  </si>
  <si>
    <t>在服役期荣获嘉奖、“四有”优秀士兵嘉奖者</t>
  </si>
  <si>
    <t>部队荣立三等功者</t>
  </si>
  <si>
    <t>在部队荣立二等功及以上的退役人员</t>
  </si>
  <si>
    <t>联系老师</t>
  </si>
  <si>
    <t>（一学期）校、院两级学生会执行主席-A</t>
  </si>
  <si>
    <t>（一学期）校、院两级学生团委副书记-A</t>
  </si>
  <si>
    <t>（一学期）校、院两级学生会（A 类社团、学生组织、党员之家）部门主要负责人、大学生发展中心主要负责人、党支部副书记、B 类社团主要负责人、班长、团支书-A</t>
  </si>
  <si>
    <t>（一学期）校、院两级学生会执行主席-B</t>
  </si>
  <si>
    <t>（一学期）校、院两级学生团委副书记-B</t>
  </si>
  <si>
    <t>（一学期）校、院两级学生会（A 类社团、学生组织）主席团（主任团）成员、党员之家秘书处主要负责人、年级团总支书记-B</t>
  </si>
  <si>
    <t>（一学期）校、院两级学生会（A 类社团、学生组织、党员之家）部门主要负责人、大学生发展中心主要负责人、党支部副书记、B 类社团主要负责人、班长、团支书-B</t>
  </si>
  <si>
    <t>校 “五星级志愿者”</t>
  </si>
  <si>
    <t>校 “四星级志愿者”</t>
  </si>
  <si>
    <t>校 “三星级志愿者”</t>
  </si>
  <si>
    <t>国际志愿时长申报</t>
  </si>
  <si>
    <t>裁定</t>
  </si>
  <si>
    <t>获评国家级荣誉称号（最美大学生、中国大学生年度人物、全国道德模范、全国优秀共产党员、全国优秀共青团员、全国优秀共青团干部、中国大学生自强之星）</t>
  </si>
  <si>
    <t>获评省部级荣誉称号（省道德模范、省十佳大学生、省优秀共青团员、省优秀共青团干部、省优秀大学生社会实践先进个人）</t>
  </si>
  <si>
    <t>获评校级荣誉称号（校十佳大学生、校十佳优秀团干、校十佳优秀团员、校十佳青年志愿者、校优秀共产党员）</t>
  </si>
  <si>
    <t>由校内选派赴国（境）外学习交流 3 个月以上，经审核通过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</si>
</sst>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rgb="FF000000"/>
      <name val="Microsoft YaHei"/>
      <charset val="134"/>
    </font>
    <font>
      <sz val="18"/>
      <color theme="1"/>
      <name val="方正公文小标宋"/>
      <charset val="134"/>
    </font>
    <font>
      <b/>
      <sz val="12"/>
      <color theme="1"/>
      <name val="黑体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0"/>
      <color rgb="FFFF0000"/>
      <name val="Microsoft YaHei"/>
      <charset val="134"/>
    </font>
    <font>
      <sz val="12"/>
      <color theme="1"/>
      <name val="Microsoft YaHei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9FAFB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6" borderId="27" applyNumberFormat="0" applyAlignment="0" applyProtection="0">
      <alignment vertical="center"/>
    </xf>
    <xf numFmtId="0" fontId="20" fillId="7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"/>
  <sheetViews>
    <sheetView tabSelected="1" zoomScale="75" zoomScaleNormal="75" workbookViewId="0">
      <selection activeCell="D24" sqref="D24"/>
    </sheetView>
  </sheetViews>
  <sheetFormatPr defaultColWidth="8.73076923076923" defaultRowHeight="16.8"/>
  <cols>
    <col min="1" max="1" width="15.4038461538462" customWidth="1"/>
    <col min="2" max="2" width="17.2980769230769" customWidth="1"/>
    <col min="3" max="3" width="18.375" customWidth="1"/>
    <col min="4" max="4" width="6.00961538461539" customWidth="1"/>
    <col min="5" max="5" width="29.5961538461538" customWidth="1"/>
    <col min="6" max="6" width="6.00961538461539" customWidth="1"/>
    <col min="7" max="7" width="10.375" customWidth="1"/>
    <col min="8" max="9" width="6.00961538461539" customWidth="1"/>
    <col min="10" max="10" width="29.5961538461538" customWidth="1"/>
    <col min="11" max="11" width="6.74038461538461" customWidth="1"/>
    <col min="12" max="12" width="12.2980769230769" customWidth="1"/>
    <col min="13" max="14" width="6.74038461538461" customWidth="1"/>
    <col min="15" max="15" width="36.1442307692308" customWidth="1"/>
    <col min="16" max="16" width="6.00961538461539" customWidth="1"/>
    <col min="17" max="17" width="20" customWidth="1"/>
    <col min="18" max="18" width="6.00961538461539" customWidth="1"/>
    <col min="19" max="19" width="23.6442307692308" customWidth="1"/>
    <col min="20" max="20" width="6.00961538461539" customWidth="1"/>
    <col min="21" max="21" width="29.5961538461538" customWidth="1"/>
    <col min="22" max="23" width="6.74038461538461" customWidth="1"/>
  </cols>
  <sheetData>
    <row r="1" ht="45" customHeight="1" spans="1:2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</row>
    <row r="2" ht="31" customHeight="1" spans="1:23">
      <c r="A2" s="12" t="s">
        <v>1</v>
      </c>
      <c r="B2" s="12" t="s">
        <v>2</v>
      </c>
      <c r="C2" s="13" t="s">
        <v>3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5"/>
    </row>
    <row r="3" ht="19.6" customHeight="1" spans="1:23">
      <c r="A3" s="16" t="s">
        <v>4</v>
      </c>
      <c r="B3" s="16" t="s">
        <v>5</v>
      </c>
      <c r="C3" s="17" t="s">
        <v>6</v>
      </c>
      <c r="D3" s="18"/>
      <c r="E3" s="19" t="s">
        <v>7</v>
      </c>
      <c r="F3" s="17"/>
      <c r="G3" s="17"/>
      <c r="H3" s="17"/>
      <c r="I3" s="18"/>
      <c r="J3" s="19" t="s">
        <v>8</v>
      </c>
      <c r="K3" s="17"/>
      <c r="L3" s="17"/>
      <c r="M3" s="17"/>
      <c r="N3" s="18"/>
      <c r="O3" s="19" t="s">
        <v>9</v>
      </c>
      <c r="P3" s="18"/>
      <c r="Q3" s="19" t="s">
        <v>10</v>
      </c>
      <c r="R3" s="18"/>
      <c r="S3" s="19" t="s">
        <v>11</v>
      </c>
      <c r="T3" s="18"/>
      <c r="U3" s="19" t="s">
        <v>12</v>
      </c>
      <c r="V3" s="20"/>
      <c r="W3" s="21" t="s">
        <v>13</v>
      </c>
    </row>
    <row r="4" ht="19.6" customHeight="1" spans="1:23">
      <c r="A4" s="16"/>
      <c r="B4" s="16"/>
      <c r="C4" s="22" t="s">
        <v>14</v>
      </c>
      <c r="D4" s="23" t="s">
        <v>15</v>
      </c>
      <c r="E4" s="24" t="s">
        <v>16</v>
      </c>
      <c r="F4" s="25" t="s">
        <v>15</v>
      </c>
      <c r="G4" s="25" t="s">
        <v>17</v>
      </c>
      <c r="H4" s="25" t="s">
        <v>18</v>
      </c>
      <c r="I4" s="23" t="s">
        <v>15</v>
      </c>
      <c r="J4" s="24" t="s">
        <v>16</v>
      </c>
      <c r="K4" s="22" t="s">
        <v>15</v>
      </c>
      <c r="L4" s="25" t="s">
        <v>17</v>
      </c>
      <c r="M4" s="25" t="s">
        <v>18</v>
      </c>
      <c r="N4" s="23" t="s">
        <v>15</v>
      </c>
      <c r="O4" s="24" t="s">
        <v>16</v>
      </c>
      <c r="P4" s="23" t="s">
        <v>15</v>
      </c>
      <c r="Q4" s="24" t="s">
        <v>19</v>
      </c>
      <c r="R4" s="23" t="s">
        <v>15</v>
      </c>
      <c r="S4" s="24" t="s">
        <v>20</v>
      </c>
      <c r="T4" s="23" t="s">
        <v>15</v>
      </c>
      <c r="U4" s="24" t="s">
        <v>21</v>
      </c>
      <c r="V4" s="21" t="s">
        <v>15</v>
      </c>
      <c r="W4" s="21"/>
    </row>
    <row r="5" ht="78.4" customHeight="1" spans="1:23">
      <c r="A5" s="16" t="s">
        <v>22</v>
      </c>
      <c r="B5" s="26" t="s">
        <v>23</v>
      </c>
      <c r="C5" s="27" t="s">
        <v>24</v>
      </c>
      <c r="D5" s="28">
        <f>IFERROR(VLOOKUP(C5,奖项及加分名录!A$1:B$81,2,FALSE),0)</f>
        <v>1</v>
      </c>
      <c r="E5" s="29" t="s">
        <v>25</v>
      </c>
      <c r="F5" s="30">
        <f>IFERROR(VLOOKUP(E5,奖项及加分名录!A$1:B$81,2,FALSE),0)</f>
        <v>1</v>
      </c>
      <c r="G5" s="30" t="s">
        <v>26</v>
      </c>
      <c r="H5" s="30">
        <f>IFERROR(VLOOKUP(G5,奖项及加分名录!C$7:D$9,2,FALSE),0)</f>
        <v>1</v>
      </c>
      <c r="I5" s="28">
        <f>PRODUCT(F5,H5)</f>
        <v>1</v>
      </c>
      <c r="J5" s="29" t="s">
        <v>27</v>
      </c>
      <c r="K5" s="27">
        <f>IFERROR(VLOOKUP(J5,奖项及加分名录!A$1:B$81,2,FALSE),0)</f>
        <v>0.4</v>
      </c>
      <c r="L5" s="30" t="s">
        <v>26</v>
      </c>
      <c r="M5" s="30">
        <f>IFERROR(VLOOKUP(L5,奖项及加分名录!C$29:D$31,2,FALSE),0)</f>
        <v>1</v>
      </c>
      <c r="N5" s="28">
        <f>PRODUCT(K5,M5)</f>
        <v>0.4</v>
      </c>
      <c r="O5" s="29" t="s">
        <v>28</v>
      </c>
      <c r="P5" s="28">
        <f>IFERROR(VLOOKUP(O5,奖项及加分名录!A$1:B$81,2,FALSE),0)</f>
        <v>0.05</v>
      </c>
      <c r="Q5" s="31" t="s">
        <v>29</v>
      </c>
      <c r="R5" s="28">
        <f>IFERROR(VLOOKUP(Q5,奖项及加分名录!A$1:B$81,2,FALSE),0)</f>
        <v>0.1</v>
      </c>
      <c r="S5" s="31" t="s">
        <v>30</v>
      </c>
      <c r="T5" s="28">
        <f>IFERROR(VLOOKUP(S5,奖项及加分名录!A$1:B$81,2,FALSE),0)</f>
        <v>0.05</v>
      </c>
      <c r="U5" s="29" t="s">
        <v>31</v>
      </c>
      <c r="V5" s="32">
        <f>IFERROR(VLOOKUP(U5,奖项及加分名录!A$1:B$81,2,FALSE),0)</f>
        <v>0.025</v>
      </c>
      <c r="W5" s="15">
        <f>SUM(B14:V14)</f>
        <v>2.625</v>
      </c>
    </row>
    <row r="6" ht="19.6" customHeight="1" spans="1:23">
      <c r="A6" s="16"/>
      <c r="B6" s="26"/>
      <c r="C6" s="33"/>
      <c r="D6" s="34">
        <f>IFERROR(VLOOKUP(C6,奖项及加分名录!A$1:B$81,2,FALSE),0)</f>
        <v>0</v>
      </c>
      <c r="E6" s="35"/>
      <c r="F6" s="36">
        <f>IFERROR(VLOOKUP(E6,奖项及加分名录!A$1:B$81,2,FALSE),0)</f>
        <v>0</v>
      </c>
      <c r="G6" s="36"/>
      <c r="H6" s="36">
        <f>IFERROR(VLOOKUP(G6,奖项及加分名录!C$7:D$9,2,FALSE),0)</f>
        <v>0</v>
      </c>
      <c r="I6" s="34">
        <f t="shared" ref="I6:I13" si="0">PRODUCT(F6,H6)</f>
        <v>0</v>
      </c>
      <c r="J6" s="35"/>
      <c r="K6" s="33">
        <f>IFERROR(VLOOKUP(J6,奖项及加分名录!A$1:B$81,2,FALSE),0)</f>
        <v>0</v>
      </c>
      <c r="L6" s="36"/>
      <c r="M6" s="36">
        <f>IFERROR(VLOOKUP(L6,奖项及加分名录!C$29:D$31,2,FALSE),0)</f>
        <v>0</v>
      </c>
      <c r="N6" s="34">
        <f t="shared" ref="N6:N13" si="1">PRODUCT(K6,M6)</f>
        <v>0</v>
      </c>
      <c r="O6" s="35"/>
      <c r="P6" s="34">
        <f>IFERROR(VLOOKUP(O6,奖项及加分名录!A$1:B$81,2,FALSE),0)</f>
        <v>0</v>
      </c>
      <c r="Q6" s="37"/>
      <c r="R6" s="34">
        <f>IFERROR(VLOOKUP(Q6,奖项及加分名录!A$1:B$81,2,FALSE),0)</f>
        <v>0</v>
      </c>
      <c r="S6" s="37"/>
      <c r="T6" s="34">
        <f>IFERROR(VLOOKUP(S6,奖项及加分名录!A$1:B$81,2,FALSE),0)</f>
        <v>0</v>
      </c>
      <c r="U6" s="35"/>
      <c r="V6" s="15">
        <f>IFERROR(VLOOKUP(U6,奖项及加分名录!A$1:B$81,2,FALSE),0)</f>
        <v>0</v>
      </c>
      <c r="W6" s="15"/>
    </row>
    <row r="7" ht="19.6" customHeight="1" spans="1:23">
      <c r="A7" s="16"/>
      <c r="B7" s="26"/>
      <c r="C7" s="33"/>
      <c r="D7" s="34">
        <f>IFERROR(VLOOKUP(C7,奖项及加分名录!A$1:B$81,2,FALSE),0)</f>
        <v>0</v>
      </c>
      <c r="E7" s="35"/>
      <c r="F7" s="36">
        <f>IFERROR(VLOOKUP(E7,奖项及加分名录!A$1:B$81,2,FALSE),0)</f>
        <v>0</v>
      </c>
      <c r="G7" s="36"/>
      <c r="H7" s="36">
        <f>IFERROR(VLOOKUP(G7,奖项及加分名录!C$7:D$9,2,FALSE),0)</f>
        <v>0</v>
      </c>
      <c r="I7" s="34">
        <f t="shared" si="0"/>
        <v>0</v>
      </c>
      <c r="J7" s="35"/>
      <c r="K7" s="33">
        <f>IFERROR(VLOOKUP(J7,奖项及加分名录!A$1:B$81,2,FALSE),0)</f>
        <v>0</v>
      </c>
      <c r="L7" s="36"/>
      <c r="M7" s="36">
        <f>IFERROR(VLOOKUP(L7,奖项及加分名录!C$29:D$31,2,FALSE),0)</f>
        <v>0</v>
      </c>
      <c r="N7" s="34">
        <f t="shared" si="1"/>
        <v>0</v>
      </c>
      <c r="O7" s="35"/>
      <c r="P7" s="34">
        <f>IFERROR(VLOOKUP(O7,奖项及加分名录!A$1:B$81,2,FALSE),0)</f>
        <v>0</v>
      </c>
      <c r="Q7" s="37"/>
      <c r="R7" s="34">
        <f>IFERROR(VLOOKUP(Q7,奖项及加分名录!A$1:B$81,2,FALSE),0)</f>
        <v>0</v>
      </c>
      <c r="S7" s="37"/>
      <c r="T7" s="34">
        <f>IFERROR(VLOOKUP(S7,奖项及加分名录!A$1:B$81,2,FALSE),0)</f>
        <v>0</v>
      </c>
      <c r="U7" s="35"/>
      <c r="V7" s="15">
        <f>IFERROR(VLOOKUP(U7,奖项及加分名录!A$1:B$81,2,FALSE),0)</f>
        <v>0</v>
      </c>
      <c r="W7" s="15"/>
    </row>
    <row r="8" ht="19.6" customHeight="1" spans="1:23">
      <c r="A8" s="16"/>
      <c r="B8" s="26"/>
      <c r="C8" s="33"/>
      <c r="D8" s="34">
        <f>IFERROR(VLOOKUP(C8,奖项及加分名录!A$1:B$81,2,FALSE),0)</f>
        <v>0</v>
      </c>
      <c r="E8" s="35"/>
      <c r="F8" s="36">
        <f>IFERROR(VLOOKUP(E8,奖项及加分名录!A$1:B$81,2,FALSE),0)</f>
        <v>0</v>
      </c>
      <c r="G8" s="36"/>
      <c r="H8" s="36">
        <f>IFERROR(VLOOKUP(G8,奖项及加分名录!C$7:D$9,2,FALSE),0)</f>
        <v>0</v>
      </c>
      <c r="I8" s="34">
        <f t="shared" si="0"/>
        <v>0</v>
      </c>
      <c r="J8" s="35"/>
      <c r="K8" s="33">
        <f>IFERROR(VLOOKUP(J8,奖项及加分名录!A$1:B$81,2,FALSE),0)</f>
        <v>0</v>
      </c>
      <c r="L8" s="36"/>
      <c r="M8" s="36">
        <f>IFERROR(VLOOKUP(L8,奖项及加分名录!C$29:D$31,2,FALSE),0)</f>
        <v>0</v>
      </c>
      <c r="N8" s="34">
        <f t="shared" si="1"/>
        <v>0</v>
      </c>
      <c r="O8" s="35"/>
      <c r="P8" s="34">
        <f>IFERROR(VLOOKUP(O8,奖项及加分名录!A$1:B$81,2,FALSE),0)</f>
        <v>0</v>
      </c>
      <c r="Q8" s="37"/>
      <c r="R8" s="34">
        <f>IFERROR(VLOOKUP(Q8,奖项及加分名录!A$1:B$81,2,FALSE),0)</f>
        <v>0</v>
      </c>
      <c r="S8" s="37"/>
      <c r="T8" s="34">
        <f>IFERROR(VLOOKUP(S8,奖项及加分名录!A$1:B$81,2,FALSE),0)</f>
        <v>0</v>
      </c>
      <c r="U8" s="35"/>
      <c r="V8" s="15">
        <f>IFERROR(VLOOKUP(U8,奖项及加分名录!A$1:B$81,2,FALSE),0)</f>
        <v>0</v>
      </c>
      <c r="W8" s="15"/>
    </row>
    <row r="9" ht="19.6" customHeight="1" spans="1:23">
      <c r="A9" s="16"/>
      <c r="B9" s="26"/>
      <c r="C9" s="33"/>
      <c r="D9" s="34">
        <f>IFERROR(VLOOKUP(C9,奖项及加分名录!A$1:B$81,2,FALSE),0)</f>
        <v>0</v>
      </c>
      <c r="E9" s="35"/>
      <c r="F9" s="36">
        <f>IFERROR(VLOOKUP(E9,奖项及加分名录!A$1:B$81,2,FALSE),0)</f>
        <v>0</v>
      </c>
      <c r="G9" s="36"/>
      <c r="H9" s="36">
        <f>IFERROR(VLOOKUP(G9,奖项及加分名录!C$7:D$9,2,FALSE),0)</f>
        <v>0</v>
      </c>
      <c r="I9" s="34">
        <f t="shared" si="0"/>
        <v>0</v>
      </c>
      <c r="J9" s="35"/>
      <c r="K9" s="33">
        <f>IFERROR(VLOOKUP(J9,奖项及加分名录!A$1:B$81,2,FALSE),0)</f>
        <v>0</v>
      </c>
      <c r="L9" s="36"/>
      <c r="M9" s="36">
        <f>IFERROR(VLOOKUP(L9,奖项及加分名录!C$29:D$31,2,FALSE),0)</f>
        <v>0</v>
      </c>
      <c r="N9" s="34">
        <f t="shared" si="1"/>
        <v>0</v>
      </c>
      <c r="O9" s="35"/>
      <c r="P9" s="34">
        <f>IFERROR(VLOOKUP(O9,奖项及加分名录!A$1:B$81,2,FALSE),0)</f>
        <v>0</v>
      </c>
      <c r="Q9" s="37"/>
      <c r="R9" s="34">
        <f>IFERROR(VLOOKUP(Q9,奖项及加分名录!A$1:B$81,2,FALSE),0)</f>
        <v>0</v>
      </c>
      <c r="S9" s="37"/>
      <c r="T9" s="34">
        <f>IFERROR(VLOOKUP(S9,奖项及加分名录!A$1:B$81,2,FALSE),0)</f>
        <v>0</v>
      </c>
      <c r="U9" s="35"/>
      <c r="V9" s="15">
        <f>IFERROR(VLOOKUP(U9,奖项及加分名录!A$1:B$81,2,FALSE),0)</f>
        <v>0</v>
      </c>
      <c r="W9" s="15"/>
    </row>
    <row r="10" ht="19.6" customHeight="1" spans="1:23">
      <c r="A10" s="16"/>
      <c r="B10" s="26"/>
      <c r="C10" s="33"/>
      <c r="D10" s="34">
        <f>IFERROR(VLOOKUP(C10,奖项及加分名录!A$1:B$81,2,FALSE),0)</f>
        <v>0</v>
      </c>
      <c r="E10" s="35"/>
      <c r="F10" s="36">
        <f>IFERROR(VLOOKUP(E10,奖项及加分名录!A$1:B$81,2,FALSE),0)</f>
        <v>0</v>
      </c>
      <c r="G10" s="36"/>
      <c r="H10" s="36">
        <f>IFERROR(VLOOKUP(G10,奖项及加分名录!C$7:D$9,2,FALSE),0)</f>
        <v>0</v>
      </c>
      <c r="I10" s="34">
        <f t="shared" si="0"/>
        <v>0</v>
      </c>
      <c r="J10" s="35"/>
      <c r="K10" s="33">
        <f>IFERROR(VLOOKUP(J10,奖项及加分名录!A$1:B$81,2,FALSE),0)</f>
        <v>0</v>
      </c>
      <c r="L10" s="36"/>
      <c r="M10" s="36">
        <f>IFERROR(VLOOKUP(L10,奖项及加分名录!C$29:D$31,2,FALSE),0)</f>
        <v>0</v>
      </c>
      <c r="N10" s="34">
        <f t="shared" si="1"/>
        <v>0</v>
      </c>
      <c r="O10" s="35"/>
      <c r="P10" s="34">
        <f>IFERROR(VLOOKUP(O10,奖项及加分名录!A$1:B$81,2,FALSE),0)</f>
        <v>0</v>
      </c>
      <c r="Q10" s="37"/>
      <c r="R10" s="34">
        <f>IFERROR(VLOOKUP(Q10,奖项及加分名录!A$1:B$81,2,FALSE),0)</f>
        <v>0</v>
      </c>
      <c r="S10" s="37"/>
      <c r="T10" s="34">
        <f>IFERROR(VLOOKUP(S10,奖项及加分名录!A$1:B$81,2,FALSE),0)</f>
        <v>0</v>
      </c>
      <c r="U10" s="35"/>
      <c r="V10" s="15">
        <f>IFERROR(VLOOKUP(U10,奖项及加分名录!A$1:B$81,2,FALSE),0)</f>
        <v>0</v>
      </c>
      <c r="W10" s="15"/>
    </row>
    <row r="11" ht="19.6" customHeight="1" spans="1:23">
      <c r="A11" s="16"/>
      <c r="B11" s="26"/>
      <c r="C11" s="33"/>
      <c r="D11" s="34">
        <f>IFERROR(VLOOKUP(C11,奖项及加分名录!A$1:B$81,2,FALSE),0)</f>
        <v>0</v>
      </c>
      <c r="E11" s="35"/>
      <c r="F11" s="36">
        <f>IFERROR(VLOOKUP(E11,奖项及加分名录!A$1:B$81,2,FALSE),0)</f>
        <v>0</v>
      </c>
      <c r="G11" s="36"/>
      <c r="H11" s="36">
        <f>IFERROR(VLOOKUP(G11,奖项及加分名录!C$7:D$9,2,FALSE),0)</f>
        <v>0</v>
      </c>
      <c r="I11" s="34">
        <f t="shared" si="0"/>
        <v>0</v>
      </c>
      <c r="J11" s="35"/>
      <c r="K11" s="33">
        <f>IFERROR(VLOOKUP(J11,奖项及加分名录!A$1:B$81,2,FALSE),0)</f>
        <v>0</v>
      </c>
      <c r="L11" s="36"/>
      <c r="M11" s="36">
        <f>IFERROR(VLOOKUP(L11,奖项及加分名录!C$29:D$31,2,FALSE),0)</f>
        <v>0</v>
      </c>
      <c r="N11" s="34">
        <f t="shared" si="1"/>
        <v>0</v>
      </c>
      <c r="O11" s="35"/>
      <c r="P11" s="34">
        <f>IFERROR(VLOOKUP(O11,奖项及加分名录!A$1:B$81,2,FALSE),0)</f>
        <v>0</v>
      </c>
      <c r="Q11" s="37"/>
      <c r="R11" s="34">
        <f>IFERROR(VLOOKUP(Q11,奖项及加分名录!A$1:B$81,2,FALSE),0)</f>
        <v>0</v>
      </c>
      <c r="S11" s="37"/>
      <c r="T11" s="34">
        <f>IFERROR(VLOOKUP(S11,奖项及加分名录!A$1:B$81,2,FALSE),0)</f>
        <v>0</v>
      </c>
      <c r="U11" s="35"/>
      <c r="V11" s="15">
        <f>IFERROR(VLOOKUP(U11,奖项及加分名录!A$1:B$81,2,FALSE),0)</f>
        <v>0</v>
      </c>
      <c r="W11" s="15"/>
    </row>
    <row r="12" ht="19.6" customHeight="1" spans="1:23">
      <c r="A12" s="16"/>
      <c r="B12" s="26"/>
      <c r="C12" s="33"/>
      <c r="D12" s="34">
        <f>IFERROR(VLOOKUP(C12,奖项及加分名录!A$1:B$81,2,FALSE),0)</f>
        <v>0</v>
      </c>
      <c r="E12" s="35"/>
      <c r="F12" s="36">
        <f>IFERROR(VLOOKUP(E12,奖项及加分名录!A$1:B$81,2,FALSE),0)</f>
        <v>0</v>
      </c>
      <c r="G12" s="36"/>
      <c r="H12" s="36">
        <f>IFERROR(VLOOKUP(G12,奖项及加分名录!C$7:D$9,2,FALSE),0)</f>
        <v>0</v>
      </c>
      <c r="I12" s="34">
        <f t="shared" si="0"/>
        <v>0</v>
      </c>
      <c r="J12" s="35"/>
      <c r="K12" s="33">
        <f>IFERROR(VLOOKUP(J12,奖项及加分名录!A$1:B$81,2,FALSE),0)</f>
        <v>0</v>
      </c>
      <c r="L12" s="36"/>
      <c r="M12" s="36">
        <f>IFERROR(VLOOKUP(L12,奖项及加分名录!C$29:D$31,2,FALSE),0)</f>
        <v>0</v>
      </c>
      <c r="N12" s="34">
        <f t="shared" si="1"/>
        <v>0</v>
      </c>
      <c r="O12" s="35"/>
      <c r="P12" s="34">
        <f>IFERROR(VLOOKUP(O12,奖项及加分名录!A$1:B$81,2,FALSE),0)</f>
        <v>0</v>
      </c>
      <c r="Q12" s="37"/>
      <c r="R12" s="34">
        <f>IFERROR(VLOOKUP(Q12,奖项及加分名录!A$1:B$81,2,FALSE),0)</f>
        <v>0</v>
      </c>
      <c r="S12" s="37"/>
      <c r="T12" s="34">
        <f>IFERROR(VLOOKUP(S12,奖项及加分名录!A$1:B$81,2,FALSE),0)</f>
        <v>0</v>
      </c>
      <c r="U12" s="35"/>
      <c r="V12" s="15">
        <f>IFERROR(VLOOKUP(U12,奖项及加分名录!A$1:B$81,2,FALSE),0)</f>
        <v>0</v>
      </c>
      <c r="W12" s="15"/>
    </row>
    <row r="13" ht="19.6" customHeight="1" spans="1:23">
      <c r="A13" s="38"/>
      <c r="B13" s="39"/>
      <c r="C13" s="33"/>
      <c r="D13" s="34">
        <f>IFERROR(VLOOKUP(C13,奖项及加分名录!A$1:B$81,2,FALSE),0)</f>
        <v>0</v>
      </c>
      <c r="E13" s="35"/>
      <c r="F13" s="36">
        <f>IFERROR(VLOOKUP(E13,奖项及加分名录!A$1:B$81,2,FALSE),0)</f>
        <v>0</v>
      </c>
      <c r="G13" s="36"/>
      <c r="H13" s="36">
        <f>IFERROR(VLOOKUP(G13,奖项及加分名录!C$7:D$9,2,FALSE),0)</f>
        <v>0</v>
      </c>
      <c r="I13" s="34">
        <f t="shared" si="0"/>
        <v>0</v>
      </c>
      <c r="J13" s="35"/>
      <c r="K13" s="33">
        <f>IFERROR(VLOOKUP(J13,奖项及加分名录!A$1:B$81,2,FALSE),0)</f>
        <v>0</v>
      </c>
      <c r="L13" s="36"/>
      <c r="M13" s="36">
        <f>IFERROR(VLOOKUP(L13,奖项及加分名录!C$29:D$31,2,FALSE),0)</f>
        <v>0</v>
      </c>
      <c r="N13" s="34">
        <f t="shared" si="1"/>
        <v>0</v>
      </c>
      <c r="O13" s="35"/>
      <c r="P13" s="34">
        <f>IFERROR(VLOOKUP(O13,奖项及加分名录!A$1:B$81,2,FALSE),0)</f>
        <v>0</v>
      </c>
      <c r="Q13" s="37"/>
      <c r="R13" s="34">
        <f>IFERROR(VLOOKUP(Q13,奖项及加分名录!A$1:B$81,2,FALSE),0)</f>
        <v>0</v>
      </c>
      <c r="S13" s="37"/>
      <c r="T13" s="34">
        <f>IFERROR(VLOOKUP(S13,奖项及加分名录!A$1:B$81,2,FALSE),0)</f>
        <v>0</v>
      </c>
      <c r="U13" s="35"/>
      <c r="V13" s="15">
        <f>IFERROR(VLOOKUP(U13,奖项及加分名录!A$1:B$81,2,FALSE),0)</f>
        <v>0</v>
      </c>
      <c r="W13" s="15"/>
    </row>
    <row r="14" ht="19.6" customHeight="1" spans="1:23">
      <c r="A14" s="40" t="s">
        <v>32</v>
      </c>
      <c r="B14" s="41">
        <f>SUM(B5)</f>
        <v>0</v>
      </c>
      <c r="C14" s="42">
        <f>SUM(D5:D13)</f>
        <v>1</v>
      </c>
      <c r="D14" s="43"/>
      <c r="E14" s="44">
        <f>SUM(I5:I13)</f>
        <v>1</v>
      </c>
      <c r="F14" s="45"/>
      <c r="G14" s="45"/>
      <c r="H14" s="45"/>
      <c r="I14" s="43"/>
      <c r="J14" s="44">
        <f>SUM(K5:K13)</f>
        <v>0.4</v>
      </c>
      <c r="K14" s="45"/>
      <c r="L14" s="45"/>
      <c r="M14" s="45"/>
      <c r="N14" s="43"/>
      <c r="O14" s="44">
        <f>SUM(P5:P13)</f>
        <v>0.05</v>
      </c>
      <c r="P14" s="43"/>
      <c r="Q14" s="44">
        <f>SUM(R5:R13)</f>
        <v>0.1</v>
      </c>
      <c r="R14" s="43"/>
      <c r="S14" s="44">
        <f>SUM(T5:T13)</f>
        <v>0.05</v>
      </c>
      <c r="T14" s="43"/>
      <c r="U14" s="44">
        <f>SUM(V5:V13)</f>
        <v>0.025</v>
      </c>
      <c r="V14" s="46"/>
      <c r="W14" s="47"/>
    </row>
    <row r="16" spans="1:23">
      <c r="A16" s="48" t="s">
        <v>33</v>
      </c>
    </row>
    <row r="17" spans="1:1">
      <c r="A17" s="48" t="s">
        <v>34</v>
      </c>
    </row>
    <row r="18" spans="1:1">
      <c r="A18" s="48" t="s">
        <v>35</v>
      </c>
    </row>
    <row r="19" spans="1:1">
      <c r="A19" s="48" t="s">
        <v>36</v>
      </c>
    </row>
    <row r="20" spans="1:1">
      <c r="A20" s="48" t="s">
        <v>37</v>
      </c>
    </row>
  </sheetData>
  <mergeCells count="21">
    <mergeCell ref="A1:W1"/>
    <mergeCell ref="C2:V2"/>
    <mergeCell ref="C3:D3"/>
    <mergeCell ref="E3:I3"/>
    <mergeCell ref="J3:N3"/>
    <mergeCell ref="O3:P3"/>
    <mergeCell ref="Q3:R3"/>
    <mergeCell ref="S3:T3"/>
    <mergeCell ref="U3:V3"/>
    <mergeCell ref="C14:D14"/>
    <mergeCell ref="E14:I14"/>
    <mergeCell ref="J14:N14"/>
    <mergeCell ref="O14:P14"/>
    <mergeCell ref="Q14:R14"/>
    <mergeCell ref="S14:T14"/>
    <mergeCell ref="U14:V14"/>
    <mergeCell ref="A3:A4"/>
    <mergeCell ref="A5:A13"/>
    <mergeCell ref="B3:B4"/>
    <mergeCell ref="B5:B13"/>
    <mergeCell ref="W5:W14"/>
  </mergeCells>
  <dataValidations count="10">
    <dataValidation type="list" allowBlank="1" showInputMessage="1" showErrorMessage="1" sqref="L5">
      <formula1>奖项及加分名录!$C$29:$C$31</formula1>
    </dataValidation>
    <dataValidation type="list" allowBlank="1" showInputMessage="1" showErrorMessage="1" sqref="C5:C13">
      <formula1>奖项及加分名录!$A$1:$A$6</formula1>
    </dataValidation>
    <dataValidation type="list" allowBlank="1" showInputMessage="1" showErrorMessage="1" sqref="E5:E13">
      <formula1>奖项及加分名录!$A$7:$A$28</formula1>
    </dataValidation>
    <dataValidation type="list" allowBlank="1" showInputMessage="1" showErrorMessage="1" sqref="G5:G13 L6:L13">
      <formula1>奖项及加分名录!$C$7:$C$9</formula1>
    </dataValidation>
    <dataValidation type="list" allowBlank="1" showInputMessage="1" showErrorMessage="1" sqref="J5:J13">
      <formula1>奖项及加分名录!$A$29:$A$40</formula1>
    </dataValidation>
    <dataValidation type="list" allowBlank="1" showInputMessage="1" showErrorMessage="1" sqref="O5:O13">
      <formula1>奖项及加分名录!$A$41:$A$60</formula1>
    </dataValidation>
    <dataValidation type="list" allowBlank="1" showInputMessage="1" showErrorMessage="1" sqref="Q5:Q13">
      <formula1>奖项及加分名录!$A$61:$A$64</formula1>
    </dataValidation>
    <dataValidation type="list" allowBlank="1" showInputMessage="1" showErrorMessage="1" sqref="S5:S13">
      <formula1>奖项及加分名录!$A$65:$A$79</formula1>
    </dataValidation>
    <dataValidation type="list" allowBlank="1" showInputMessage="1" showErrorMessage="1" sqref="U5:U13">
      <formula1>奖项及加分名录!$A$80:$A$81</formula1>
    </dataValidation>
    <dataValidation allowBlank="1" showInputMessage="1" showErrorMessage="1" sqref="H5:I13 M5:N13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2"/>
  <sheetViews>
    <sheetView zoomScale="90" zoomScaleNormal="90" workbookViewId="0">
      <selection activeCell="A71" sqref="A71"/>
    </sheetView>
  </sheetViews>
  <sheetFormatPr defaultColWidth="8.73076923076923" defaultRowHeight="16.8" outlineLevelCol="3"/>
  <cols>
    <col min="1" max="1" width="62.7211538461538" customWidth="1"/>
    <col min="2" max="2" width="13.3269230769231" customWidth="1"/>
    <col min="3" max="3" width="13.0769230769231" customWidth="1"/>
  </cols>
  <sheetData>
    <row r="1" ht="22.5" customHeight="1" spans="1:4">
      <c r="A1" s="1" t="s">
        <v>24</v>
      </c>
      <c r="B1" s="2">
        <v>1</v>
      </c>
    </row>
    <row r="2" ht="22.5" customHeight="1" spans="1:4">
      <c r="A2" s="3" t="s">
        <v>38</v>
      </c>
      <c r="B2" s="4">
        <v>0.8</v>
      </c>
    </row>
    <row r="3" ht="22.5" customHeight="1" spans="1:4">
      <c r="A3" s="3" t="s">
        <v>39</v>
      </c>
      <c r="B3" s="4">
        <v>0.6</v>
      </c>
    </row>
    <row r="4" ht="22.5" customHeight="1" spans="1:4">
      <c r="A4" s="3" t="s">
        <v>40</v>
      </c>
      <c r="B4" s="4">
        <v>0.4</v>
      </c>
    </row>
    <row r="5" ht="22.5" customHeight="1" spans="1:4">
      <c r="A5" s="3" t="s">
        <v>41</v>
      </c>
      <c r="B5" s="4">
        <v>0.2</v>
      </c>
    </row>
    <row r="6" ht="22.5" customHeight="1" spans="1:4">
      <c r="A6" s="5" t="s">
        <v>42</v>
      </c>
      <c r="B6" s="6">
        <v>0.1</v>
      </c>
    </row>
    <row r="7" ht="22.5" customHeight="1" spans="1:4">
      <c r="A7" s="1" t="s">
        <v>25</v>
      </c>
      <c r="B7" s="2">
        <v>1</v>
      </c>
      <c r="C7" s="1" t="s">
        <v>26</v>
      </c>
      <c r="D7" s="2">
        <v>1</v>
      </c>
    </row>
    <row r="8" ht="22.5" customHeight="1" spans="1:4">
      <c r="A8" s="3" t="s">
        <v>43</v>
      </c>
      <c r="B8" s="4">
        <v>0.8</v>
      </c>
      <c r="C8" s="3" t="s">
        <v>44</v>
      </c>
      <c r="D8" s="4">
        <v>0.8</v>
      </c>
    </row>
    <row r="9" ht="22.5" customHeight="1" spans="1:4">
      <c r="A9" s="3" t="s">
        <v>45</v>
      </c>
      <c r="B9" s="4">
        <v>0.6</v>
      </c>
      <c r="C9" s="3" t="s">
        <v>46</v>
      </c>
      <c r="D9" s="4">
        <v>0.6</v>
      </c>
    </row>
    <row r="10" ht="22.5" customHeight="1" spans="1:4">
      <c r="A10" s="3" t="s">
        <v>47</v>
      </c>
      <c r="B10" s="4">
        <v>1</v>
      </c>
    </row>
    <row r="11" ht="22.5" customHeight="1" spans="1:4">
      <c r="A11" s="3" t="s">
        <v>48</v>
      </c>
      <c r="B11" s="4">
        <v>0.8</v>
      </c>
    </row>
    <row r="12" ht="22.5" customHeight="1" spans="1:4">
      <c r="A12" s="3" t="s">
        <v>49</v>
      </c>
      <c r="B12" s="4">
        <v>0.6</v>
      </c>
    </row>
    <row r="13" ht="22.5" customHeight="1" spans="1:4">
      <c r="A13" s="3" t="s">
        <v>50</v>
      </c>
      <c r="B13" s="4">
        <v>1</v>
      </c>
    </row>
    <row r="14" ht="22.5" customHeight="1" spans="1:4">
      <c r="A14" s="3" t="s">
        <v>51</v>
      </c>
      <c r="B14" s="4">
        <v>1</v>
      </c>
    </row>
    <row r="15" ht="22.5" customHeight="1" spans="1:4">
      <c r="A15" s="3" t="s">
        <v>52</v>
      </c>
      <c r="B15" s="4">
        <v>0.8</v>
      </c>
    </row>
    <row r="16" ht="22.5" customHeight="1" spans="1:4">
      <c r="A16" s="3" t="s">
        <v>53</v>
      </c>
      <c r="B16" s="4">
        <v>0.6</v>
      </c>
    </row>
    <row r="17" ht="39" customHeight="1" spans="1:4">
      <c r="A17" s="3" t="s">
        <v>54</v>
      </c>
      <c r="B17" s="4">
        <v>0.6</v>
      </c>
    </row>
    <row r="18" ht="39" customHeight="1" spans="1:4">
      <c r="A18" s="3" t="s">
        <v>55</v>
      </c>
      <c r="B18" s="4">
        <v>0.5</v>
      </c>
    </row>
    <row r="19" ht="39" customHeight="1" spans="1:4">
      <c r="A19" s="3" t="s">
        <v>56</v>
      </c>
      <c r="B19" s="4">
        <v>0.4</v>
      </c>
    </row>
    <row r="20" ht="39" customHeight="1" spans="1:4">
      <c r="A20" s="3" t="s">
        <v>57</v>
      </c>
      <c r="B20" s="4">
        <v>0.3</v>
      </c>
    </row>
    <row r="21" ht="39" customHeight="1" spans="1:4">
      <c r="A21" s="3" t="s">
        <v>58</v>
      </c>
      <c r="B21" s="4">
        <v>0.4</v>
      </c>
    </row>
    <row r="22" ht="39" customHeight="1" spans="1:4">
      <c r="A22" s="3" t="s">
        <v>59</v>
      </c>
      <c r="B22" s="4">
        <v>0.3</v>
      </c>
    </row>
    <row r="23" ht="39" customHeight="1" spans="1:4">
      <c r="A23" s="3" t="s">
        <v>60</v>
      </c>
      <c r="B23" s="4">
        <v>0.2</v>
      </c>
    </row>
    <row r="24" ht="39" customHeight="1" spans="1:4">
      <c r="A24" s="3" t="s">
        <v>61</v>
      </c>
      <c r="B24" s="4">
        <v>0.1</v>
      </c>
    </row>
    <row r="25" ht="39" customHeight="1" spans="1:4">
      <c r="A25" s="3" t="s">
        <v>62</v>
      </c>
      <c r="B25" s="4">
        <v>0.4</v>
      </c>
    </row>
    <row r="26" ht="39" customHeight="1" spans="1:4">
      <c r="A26" s="3" t="s">
        <v>63</v>
      </c>
      <c r="B26" s="4">
        <v>0.3</v>
      </c>
    </row>
    <row r="27" ht="39" customHeight="1" spans="1:4">
      <c r="A27" s="3" t="s">
        <v>64</v>
      </c>
      <c r="B27" s="4">
        <v>0.2</v>
      </c>
    </row>
    <row r="28" ht="39" customHeight="1" spans="1:4">
      <c r="A28" s="5" t="s">
        <v>65</v>
      </c>
      <c r="B28" s="6">
        <v>0.1</v>
      </c>
    </row>
    <row r="29" ht="22.5" customHeight="1" spans="1:4">
      <c r="A29" s="1" t="s">
        <v>27</v>
      </c>
      <c r="B29" s="2">
        <v>0.4</v>
      </c>
      <c r="C29" s="1" t="s">
        <v>26</v>
      </c>
      <c r="D29" s="2">
        <v>1</v>
      </c>
    </row>
    <row r="30" ht="22.5" customHeight="1" spans="1:4">
      <c r="A30" s="3" t="s">
        <v>66</v>
      </c>
      <c r="B30" s="4">
        <v>0.2</v>
      </c>
      <c r="C30" s="3" t="s">
        <v>44</v>
      </c>
      <c r="D30" s="4">
        <v>0.8</v>
      </c>
    </row>
    <row r="31" ht="22.5" customHeight="1" spans="1:4">
      <c r="A31" s="3" t="s">
        <v>67</v>
      </c>
      <c r="B31" s="4">
        <v>0.1</v>
      </c>
      <c r="C31" s="3" t="s">
        <v>46</v>
      </c>
      <c r="D31" s="4">
        <v>0.6</v>
      </c>
    </row>
    <row r="32" ht="39" customHeight="1" spans="1:4">
      <c r="A32" s="3" t="s">
        <v>68</v>
      </c>
      <c r="B32" s="4">
        <v>0.2</v>
      </c>
    </row>
    <row r="33" ht="39" customHeight="1" spans="1:2">
      <c r="A33" s="3" t="s">
        <v>69</v>
      </c>
      <c r="B33" s="4">
        <v>0.1</v>
      </c>
    </row>
    <row r="34" ht="39" customHeight="1" spans="1:2">
      <c r="A34" s="3" t="s">
        <v>70</v>
      </c>
      <c r="B34" s="4">
        <v>0.05</v>
      </c>
    </row>
    <row r="35" ht="22.5" customHeight="1" spans="1:2">
      <c r="A35" s="3" t="s">
        <v>71</v>
      </c>
      <c r="B35" s="4">
        <v>0.2</v>
      </c>
    </row>
    <row r="36" ht="22.5" customHeight="1" spans="1:2">
      <c r="A36" s="3" t="s">
        <v>72</v>
      </c>
      <c r="B36" s="4">
        <v>0.1</v>
      </c>
    </row>
    <row r="37" ht="22.5" customHeight="1" spans="1:2">
      <c r="A37" s="3" t="s">
        <v>73</v>
      </c>
      <c r="B37" s="4">
        <v>0.05</v>
      </c>
    </row>
    <row r="38" ht="22.5" customHeight="1" spans="1:2">
      <c r="A38" s="3" t="s">
        <v>74</v>
      </c>
      <c r="B38" s="4">
        <v>0.1</v>
      </c>
    </row>
    <row r="39" ht="22.5" customHeight="1" spans="1:2">
      <c r="A39" s="3" t="s">
        <v>75</v>
      </c>
      <c r="B39" s="4">
        <v>0.05</v>
      </c>
    </row>
    <row r="40" ht="22.5" customHeight="1" spans="1:2">
      <c r="A40" s="5" t="s">
        <v>76</v>
      </c>
      <c r="B40" s="6">
        <v>0.025</v>
      </c>
    </row>
    <row r="41" ht="22.5" customHeight="1" spans="1:2">
      <c r="A41" s="1" t="s">
        <v>77</v>
      </c>
      <c r="B41" s="2">
        <v>0.5</v>
      </c>
    </row>
    <row r="42" ht="22.5" customHeight="1" spans="1:2">
      <c r="A42" s="3" t="s">
        <v>78</v>
      </c>
      <c r="B42" s="4">
        <v>0.5</v>
      </c>
    </row>
    <row r="43" ht="55.5" customHeight="1" spans="1:2">
      <c r="A43" s="3" t="s">
        <v>79</v>
      </c>
      <c r="B43" s="4">
        <v>0.5</v>
      </c>
    </row>
    <row r="44" ht="55.5" customHeight="1" spans="1:2">
      <c r="A44" s="3" t="s">
        <v>80</v>
      </c>
      <c r="B44" s="4">
        <v>0.5</v>
      </c>
    </row>
    <row r="45" ht="55.5" customHeight="1" spans="1:2">
      <c r="A45" s="3" t="s">
        <v>81</v>
      </c>
      <c r="B45" s="4">
        <v>0.4</v>
      </c>
    </row>
    <row r="46" ht="55.5" customHeight="1" spans="1:2">
      <c r="A46" s="3" t="s">
        <v>82</v>
      </c>
      <c r="B46" s="4">
        <v>0.25</v>
      </c>
    </row>
    <row r="47" ht="39" customHeight="1" spans="1:2">
      <c r="A47" s="3" t="s">
        <v>83</v>
      </c>
      <c r="B47" s="4">
        <v>0.25</v>
      </c>
    </row>
    <row r="48" ht="39" customHeight="1" spans="1:2">
      <c r="A48" s="3" t="s">
        <v>84</v>
      </c>
      <c r="B48" s="4">
        <v>0.2</v>
      </c>
    </row>
    <row r="49" ht="39" customHeight="1" spans="1:2">
      <c r="A49" s="3" t="s">
        <v>85</v>
      </c>
      <c r="B49" s="4">
        <v>0.15</v>
      </c>
    </row>
    <row r="50" ht="39" customHeight="1" spans="1:2">
      <c r="A50" s="3" t="s">
        <v>86</v>
      </c>
      <c r="B50" s="4">
        <v>0.1</v>
      </c>
    </row>
    <row r="51" ht="39" customHeight="1" spans="1:2">
      <c r="A51" s="3" t="s">
        <v>87</v>
      </c>
      <c r="B51" s="4">
        <v>0.05</v>
      </c>
    </row>
    <row r="52" ht="22.5" customHeight="1" spans="1:2">
      <c r="A52" s="3" t="s">
        <v>88</v>
      </c>
      <c r="B52" s="4">
        <v>0.25</v>
      </c>
    </row>
    <row r="53" ht="22.5" customHeight="1" spans="1:2">
      <c r="A53" s="3" t="s">
        <v>89</v>
      </c>
      <c r="B53" s="4">
        <v>0.25</v>
      </c>
    </row>
    <row r="54" ht="22.5" customHeight="1" spans="1:2">
      <c r="A54" s="3" t="s">
        <v>90</v>
      </c>
      <c r="B54" s="4">
        <v>0.25</v>
      </c>
    </row>
    <row r="55" ht="22.5" customHeight="1" spans="1:2">
      <c r="A55" s="3" t="s">
        <v>91</v>
      </c>
      <c r="B55" s="4">
        <v>0.25</v>
      </c>
    </row>
    <row r="56" ht="55.5" customHeight="1" spans="1:2">
      <c r="A56" s="3" t="s">
        <v>92</v>
      </c>
      <c r="B56" s="4">
        <v>0.25</v>
      </c>
    </row>
    <row r="57" ht="55.5" customHeight="1" spans="1:2">
      <c r="A57" s="3" t="s">
        <v>93</v>
      </c>
      <c r="B57" s="4">
        <v>0.2</v>
      </c>
    </row>
    <row r="58" ht="55.5" customHeight="1" spans="1:2">
      <c r="A58" s="3" t="s">
        <v>94</v>
      </c>
      <c r="B58" s="4">
        <v>0.15</v>
      </c>
    </row>
    <row r="59" ht="55.5" customHeight="1" spans="1:2">
      <c r="A59" s="3" t="s">
        <v>95</v>
      </c>
      <c r="B59" s="4">
        <v>0.1</v>
      </c>
    </row>
    <row r="60" ht="39" customHeight="1" spans="1:2">
      <c r="A60" s="5" t="s">
        <v>28</v>
      </c>
      <c r="B60" s="6">
        <v>0.05</v>
      </c>
    </row>
    <row r="61" ht="39" customHeight="1" spans="1:2">
      <c r="A61" s="1" t="s">
        <v>29</v>
      </c>
      <c r="B61" s="2">
        <v>0.1</v>
      </c>
    </row>
    <row r="62" ht="22.5" customHeight="1" spans="1:2">
      <c r="A62" s="3" t="s">
        <v>96</v>
      </c>
      <c r="B62" s="4">
        <v>0.2</v>
      </c>
    </row>
    <row r="63" ht="22.5" customHeight="1" spans="1:2">
      <c r="A63" s="7" t="s">
        <v>97</v>
      </c>
      <c r="B63" s="4">
        <v>0.5</v>
      </c>
    </row>
    <row r="64" ht="22.5" customHeight="1" spans="1:2">
      <c r="A64" s="3" t="s">
        <v>98</v>
      </c>
      <c r="B64" s="4" t="s">
        <v>99</v>
      </c>
    </row>
    <row r="65" ht="22.5" customHeight="1" spans="1:2">
      <c r="A65" s="1" t="s">
        <v>100</v>
      </c>
      <c r="B65" s="2">
        <v>0.1</v>
      </c>
    </row>
    <row r="66" ht="22.5" customHeight="1" spans="1:2">
      <c r="A66" s="3" t="s">
        <v>101</v>
      </c>
      <c r="B66" s="4">
        <v>0.075</v>
      </c>
    </row>
    <row r="67" ht="39" customHeight="1" spans="1:2">
      <c r="A67" s="3" t="s">
        <v>30</v>
      </c>
      <c r="B67" s="4">
        <v>0.05</v>
      </c>
    </row>
    <row r="68" ht="55.5" customHeight="1" spans="1:2">
      <c r="A68" s="3" t="s">
        <v>102</v>
      </c>
      <c r="B68" s="4">
        <v>0.025</v>
      </c>
    </row>
    <row r="69" ht="22.5" customHeight="1" spans="1:2">
      <c r="A69" s="3" t="s">
        <v>103</v>
      </c>
      <c r="B69" s="4">
        <v>0.08</v>
      </c>
    </row>
    <row r="70" ht="22.5" customHeight="1" spans="1:2">
      <c r="A70" s="3" t="s">
        <v>104</v>
      </c>
      <c r="B70" s="4">
        <v>0.06</v>
      </c>
    </row>
    <row r="71" ht="39" customHeight="1" spans="1:2">
      <c r="A71" s="3" t="s">
        <v>105</v>
      </c>
      <c r="B71" s="4">
        <v>0.04</v>
      </c>
    </row>
    <row r="72" ht="55.5" customHeight="1" spans="1:2">
      <c r="A72" s="3" t="s">
        <v>106</v>
      </c>
      <c r="B72" s="4">
        <v>0.015</v>
      </c>
    </row>
    <row r="73" ht="22.5" customHeight="1" spans="1:2">
      <c r="A73" s="3" t="s">
        <v>107</v>
      </c>
      <c r="B73" s="4">
        <v>0.08</v>
      </c>
    </row>
    <row r="74" ht="22.5" customHeight="1" spans="1:2">
      <c r="A74" s="3" t="s">
        <v>108</v>
      </c>
      <c r="B74" s="4">
        <v>0.06</v>
      </c>
    </row>
    <row r="75" ht="22.5" customHeight="1" spans="1:2">
      <c r="A75" s="3" t="s">
        <v>109</v>
      </c>
      <c r="B75" s="4">
        <v>0.04</v>
      </c>
    </row>
    <row r="76" ht="22.5" customHeight="1" spans="1:2">
      <c r="A76" s="3" t="s">
        <v>110</v>
      </c>
      <c r="B76" s="4" t="s">
        <v>111</v>
      </c>
    </row>
    <row r="77" ht="55.5" customHeight="1" spans="1:2">
      <c r="A77" s="3" t="s">
        <v>112</v>
      </c>
      <c r="B77" s="4">
        <v>0.2</v>
      </c>
    </row>
    <row r="78" ht="39" customHeight="1" spans="1:2">
      <c r="A78" s="3" t="s">
        <v>113</v>
      </c>
      <c r="B78" s="4">
        <v>0.15</v>
      </c>
    </row>
    <row r="79" ht="39" customHeight="1" spans="1:2">
      <c r="A79" s="5" t="s">
        <v>114</v>
      </c>
      <c r="B79" s="6">
        <v>0.1</v>
      </c>
    </row>
    <row r="80" ht="22.5" customHeight="1" spans="1:2">
      <c r="A80" s="1" t="s">
        <v>115</v>
      </c>
      <c r="B80" s="2">
        <v>0.05</v>
      </c>
    </row>
    <row r="81" ht="22.5" customHeight="1" spans="1:2">
      <c r="A81" s="5" t="s">
        <v>31</v>
      </c>
      <c r="B81" s="6">
        <v>0.025</v>
      </c>
    </row>
    <row r="82" spans="1:2">
      <c r="A82" s="8"/>
      <c r="B82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奖项及加分名录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15571</dc:creator>
  <cp:lastModifiedBy>孔奕童</cp:lastModifiedBy>
  <dcterms:created xsi:type="dcterms:W3CDTF">2025-07-04T12:54:00Z</dcterms:created>
  <dcterms:modified xsi:type="dcterms:W3CDTF">2026-07-20T16:28:56Z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681710E18EF7981ADDD05D6A561A1A85_43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