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通知下载\"/>
    </mc:Choice>
  </mc:AlternateContent>
  <xr:revisionPtr revIDLastSave="0" documentId="8_{5C92DA74-8947-4FA4-ADCB-1E80FDF6A68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应数" sheetId="1" r:id="rId1"/>
    <sheet name="信计" sheetId="2" r:id="rId2"/>
    <sheet name="大数据" sheetId="3" r:id="rId3"/>
    <sheet name="应物" sheetId="5" r:id="rId4"/>
    <sheet name="光信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2" hidden="1">大数据!$K$1:$K$48</definedName>
    <definedName name="_xlnm._FilterDatabase" localSheetId="1" hidden="1">信计!$K$1:$K$61</definedName>
    <definedName name="_xlnm._FilterDatabase" localSheetId="0" hidden="1">应数!$K$1:$K$65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  <c r="E56" i="1"/>
  <c r="E52" i="1"/>
  <c r="E44" i="1"/>
  <c r="E26" i="1"/>
  <c r="E33" i="1"/>
  <c r="E28" i="1"/>
  <c r="E19" i="1"/>
  <c r="E18" i="1"/>
  <c r="E50" i="2"/>
  <c r="E46" i="2"/>
  <c r="E48" i="2"/>
  <c r="E45" i="2"/>
  <c r="E25" i="2"/>
  <c r="E21" i="2"/>
  <c r="E12" i="2"/>
  <c r="E25" i="3"/>
  <c r="E19" i="3"/>
  <c r="E8" i="3"/>
  <c r="E23" i="5"/>
  <c r="E13" i="5"/>
  <c r="E17" i="5"/>
  <c r="E15" i="5"/>
  <c r="E47" i="1"/>
  <c r="E30" i="1"/>
  <c r="E20" i="1"/>
  <c r="E16" i="1"/>
  <c r="E51" i="2"/>
  <c r="E19" i="2"/>
  <c r="E24" i="2"/>
  <c r="E18" i="2"/>
  <c r="E17" i="3"/>
  <c r="E36" i="5"/>
  <c r="E29" i="5"/>
  <c r="E20" i="5"/>
  <c r="E19" i="5"/>
  <c r="E11" i="5"/>
  <c r="E10" i="5"/>
  <c r="J54" i="6"/>
  <c r="J51" i="6"/>
  <c r="J53" i="6"/>
  <c r="J50" i="6"/>
  <c r="J52" i="6"/>
  <c r="J55" i="6"/>
  <c r="J57" i="6"/>
  <c r="J56" i="6"/>
  <c r="J10" i="6"/>
  <c r="G15" i="2"/>
  <c r="G17" i="2"/>
  <c r="G16" i="2"/>
  <c r="G20" i="2"/>
  <c r="G22" i="2"/>
  <c r="G23" i="2"/>
  <c r="G26" i="2"/>
  <c r="G28" i="2"/>
  <c r="G27" i="2"/>
  <c r="G30" i="2"/>
  <c r="G29" i="2"/>
  <c r="G33" i="2"/>
  <c r="G31" i="2"/>
  <c r="G34" i="2"/>
  <c r="G35" i="2"/>
  <c r="G37" i="2"/>
  <c r="G38" i="2"/>
  <c r="G36" i="2"/>
  <c r="G39" i="2"/>
  <c r="G40" i="2"/>
  <c r="G41" i="2"/>
  <c r="G42" i="2"/>
  <c r="G43" i="2"/>
  <c r="G44" i="2"/>
  <c r="G47" i="2"/>
  <c r="G49" i="2"/>
  <c r="G52" i="2"/>
  <c r="G53" i="2"/>
  <c r="G54" i="2"/>
  <c r="G55" i="2"/>
  <c r="G57" i="2"/>
  <c r="G56" i="2"/>
  <c r="G58" i="2"/>
  <c r="G59" i="2"/>
  <c r="G61" i="2"/>
  <c r="G60" i="2"/>
  <c r="G12" i="2"/>
  <c r="G18" i="2"/>
  <c r="G21" i="2"/>
  <c r="G24" i="2"/>
  <c r="G25" i="2"/>
  <c r="G19" i="2"/>
  <c r="G45" i="2"/>
  <c r="G48" i="2"/>
  <c r="G46" i="2"/>
  <c r="G51" i="2"/>
  <c r="G50" i="2"/>
  <c r="G3" i="2"/>
  <c r="H3" i="2" s="1"/>
  <c r="G5" i="2"/>
  <c r="G4" i="2"/>
  <c r="G6" i="2"/>
  <c r="G7" i="2"/>
  <c r="G9" i="2"/>
  <c r="G8" i="2"/>
  <c r="G10" i="2"/>
  <c r="G11" i="2"/>
  <c r="G13" i="2"/>
  <c r="G14" i="2"/>
  <c r="G2" i="2"/>
  <c r="J8" i="3"/>
  <c r="J10" i="3"/>
  <c r="J13" i="3"/>
  <c r="J17" i="3"/>
  <c r="J16" i="3"/>
  <c r="J18" i="3"/>
  <c r="J19" i="3"/>
  <c r="J21" i="3"/>
  <c r="J25" i="3"/>
  <c r="J29" i="3"/>
  <c r="J18" i="1"/>
  <c r="J20" i="1"/>
  <c r="J19" i="1"/>
  <c r="J28" i="1"/>
  <c r="J33" i="1"/>
  <c r="J30" i="1"/>
  <c r="J26" i="1"/>
  <c r="J37" i="1"/>
  <c r="J44" i="1"/>
  <c r="J47" i="1"/>
  <c r="J52" i="1"/>
  <c r="J56" i="1"/>
  <c r="J60" i="1"/>
  <c r="J63" i="1"/>
  <c r="J2" i="1"/>
  <c r="J4" i="1"/>
  <c r="J3" i="1"/>
  <c r="J8" i="1"/>
  <c r="J6" i="1"/>
  <c r="J7" i="1"/>
  <c r="J5" i="1"/>
  <c r="J13" i="1"/>
  <c r="J12" i="1"/>
  <c r="J17" i="1"/>
  <c r="J11" i="1"/>
  <c r="J35" i="1"/>
  <c r="J9" i="1"/>
  <c r="J15" i="1"/>
  <c r="J24" i="1"/>
  <c r="J10" i="1"/>
  <c r="J14" i="1"/>
  <c r="J25" i="1"/>
  <c r="J23" i="1"/>
  <c r="J22" i="1"/>
  <c r="J29" i="1"/>
  <c r="J32" i="1"/>
  <c r="J27" i="1"/>
  <c r="J34" i="1"/>
  <c r="J21" i="1"/>
  <c r="J31" i="1"/>
  <c r="J41" i="1"/>
  <c r="J36" i="1"/>
  <c r="J39" i="1"/>
  <c r="J38" i="1"/>
  <c r="J43" i="1"/>
  <c r="J40" i="1"/>
  <c r="J42" i="1"/>
  <c r="J46" i="1"/>
  <c r="J48" i="1"/>
  <c r="J45" i="1"/>
  <c r="J50" i="1"/>
  <c r="J49" i="1"/>
  <c r="J51" i="1"/>
  <c r="J53" i="1"/>
  <c r="J54" i="1"/>
  <c r="J55" i="1"/>
  <c r="J57" i="1"/>
  <c r="J59" i="1"/>
  <c r="J58" i="1"/>
  <c r="J61" i="1"/>
  <c r="J62" i="1"/>
  <c r="J64" i="1"/>
  <c r="J65" i="1"/>
  <c r="J16" i="1"/>
  <c r="J12" i="2"/>
  <c r="J18" i="2"/>
  <c r="J21" i="2"/>
  <c r="J24" i="2"/>
  <c r="J25" i="2"/>
  <c r="J32" i="2"/>
  <c r="J19" i="2"/>
  <c r="J45" i="2"/>
  <c r="J48" i="2"/>
  <c r="J46" i="2"/>
  <c r="J51" i="2"/>
  <c r="J50" i="2"/>
  <c r="J2" i="2"/>
  <c r="J5" i="2"/>
  <c r="J9" i="2"/>
  <c r="J4" i="2"/>
  <c r="J6" i="2"/>
  <c r="J7" i="2"/>
  <c r="J8" i="2"/>
  <c r="J10" i="2"/>
  <c r="J11" i="2"/>
  <c r="J22" i="2"/>
  <c r="J15" i="2"/>
  <c r="J16" i="2"/>
  <c r="J14" i="2"/>
  <c r="J13" i="2"/>
  <c r="J31" i="2"/>
  <c r="J28" i="2"/>
  <c r="J27" i="2"/>
  <c r="J17" i="2"/>
  <c r="J23" i="2"/>
  <c r="J20" i="2"/>
  <c r="J36" i="2"/>
  <c r="J30" i="2"/>
  <c r="J26" i="2"/>
  <c r="J29" i="2"/>
  <c r="J39" i="2"/>
  <c r="J34" i="2"/>
  <c r="J35" i="2"/>
  <c r="J40" i="2"/>
  <c r="J38" i="2"/>
  <c r="J37" i="2"/>
  <c r="J33" i="2"/>
  <c r="J41" i="2"/>
  <c r="J43" i="2"/>
  <c r="J42" i="2"/>
  <c r="J44" i="2"/>
  <c r="J47" i="2"/>
  <c r="J49" i="2"/>
  <c r="J54" i="2"/>
  <c r="J53" i="2"/>
  <c r="J52" i="2"/>
  <c r="J58" i="2"/>
  <c r="J57" i="2"/>
  <c r="J56" i="2"/>
  <c r="J55" i="2"/>
  <c r="J59" i="2"/>
  <c r="J61" i="2"/>
  <c r="J60" i="2"/>
  <c r="J3" i="2"/>
  <c r="J4" i="3"/>
  <c r="J3" i="3"/>
  <c r="J6" i="3"/>
  <c r="J5" i="3"/>
  <c r="J11" i="3"/>
  <c r="J14" i="3"/>
  <c r="J7" i="3"/>
  <c r="J9" i="3"/>
  <c r="J15" i="3"/>
  <c r="J12" i="3"/>
  <c r="J20" i="3"/>
  <c r="J22" i="3"/>
  <c r="J23" i="3"/>
  <c r="J24" i="3"/>
  <c r="J28" i="3"/>
  <c r="J26" i="3"/>
  <c r="J27" i="3"/>
  <c r="J31" i="3"/>
  <c r="J33" i="3"/>
  <c r="J32" i="3"/>
  <c r="J30" i="3"/>
  <c r="J34" i="3"/>
  <c r="J36" i="3"/>
  <c r="J35" i="3"/>
  <c r="J37" i="3"/>
  <c r="J38" i="3"/>
  <c r="J39" i="3"/>
  <c r="J41" i="3"/>
  <c r="J40" i="3"/>
  <c r="J2" i="3"/>
  <c r="E11" i="6"/>
  <c r="E23" i="6"/>
  <c r="E29" i="6"/>
  <c r="E33" i="6"/>
  <c r="E38" i="6"/>
  <c r="E31" i="6"/>
  <c r="E28" i="6"/>
  <c r="E34" i="6"/>
  <c r="E55" i="6"/>
  <c r="E8" i="5"/>
  <c r="E6" i="5"/>
  <c r="E14" i="5"/>
  <c r="E26" i="5"/>
  <c r="E25" i="5"/>
  <c r="E33" i="5"/>
  <c r="E34" i="5"/>
  <c r="E39" i="5"/>
  <c r="G10" i="1"/>
  <c r="G9" i="1"/>
  <c r="G5" i="1"/>
  <c r="G3" i="1"/>
  <c r="G4" i="1"/>
  <c r="G6" i="1"/>
  <c r="G7" i="1"/>
  <c r="G16" i="1"/>
  <c r="G8" i="1"/>
  <c r="G21" i="1"/>
  <c r="G14" i="1"/>
  <c r="G18" i="1"/>
  <c r="G20" i="1"/>
  <c r="G11" i="1"/>
  <c r="G15" i="1"/>
  <c r="G12" i="1"/>
  <c r="G19" i="1"/>
  <c r="G22" i="1"/>
  <c r="G13" i="1"/>
  <c r="G28" i="1"/>
  <c r="G23" i="1"/>
  <c r="G33" i="1"/>
  <c r="G27" i="1"/>
  <c r="G30" i="1"/>
  <c r="G31" i="1"/>
  <c r="G17" i="1"/>
  <c r="G25" i="1"/>
  <c r="G24" i="1"/>
  <c r="G32" i="1"/>
  <c r="G29" i="1"/>
  <c r="G26" i="1"/>
  <c r="G36" i="1"/>
  <c r="G34" i="1"/>
  <c r="G37" i="1"/>
  <c r="G38" i="1"/>
  <c r="G44" i="1"/>
  <c r="G40" i="1"/>
  <c r="G39" i="1"/>
  <c r="G42" i="1"/>
  <c r="G45" i="1"/>
  <c r="G43" i="1"/>
  <c r="G46" i="1"/>
  <c r="G47" i="1"/>
  <c r="G49" i="1"/>
  <c r="G41" i="1"/>
  <c r="G50" i="1"/>
  <c r="G51" i="1"/>
  <c r="G48" i="1"/>
  <c r="G52" i="1"/>
  <c r="G53" i="1"/>
  <c r="G35" i="1"/>
  <c r="G54" i="1"/>
  <c r="G55" i="1"/>
  <c r="G56" i="1"/>
  <c r="G57" i="1"/>
  <c r="G58" i="1"/>
  <c r="G59" i="1"/>
  <c r="G60" i="1"/>
  <c r="G61" i="1"/>
  <c r="G62" i="1"/>
  <c r="G63" i="1"/>
  <c r="G65" i="1"/>
  <c r="G64" i="1"/>
  <c r="G2" i="1"/>
  <c r="F10" i="1"/>
  <c r="F9" i="1"/>
  <c r="F5" i="1"/>
  <c r="F3" i="1"/>
  <c r="F4" i="1"/>
  <c r="F6" i="1"/>
  <c r="F7" i="1"/>
  <c r="F16" i="1"/>
  <c r="F8" i="1"/>
  <c r="F21" i="1"/>
  <c r="F14" i="1"/>
  <c r="F18" i="1"/>
  <c r="F20" i="1"/>
  <c r="F11" i="1"/>
  <c r="F15" i="1"/>
  <c r="F12" i="1"/>
  <c r="F19" i="1"/>
  <c r="F22" i="1"/>
  <c r="F13" i="1"/>
  <c r="F28" i="1"/>
  <c r="F23" i="1"/>
  <c r="F33" i="1"/>
  <c r="F27" i="1"/>
  <c r="F30" i="1"/>
  <c r="F31" i="1"/>
  <c r="F17" i="1"/>
  <c r="F25" i="1"/>
  <c r="F24" i="1"/>
  <c r="F32" i="1"/>
  <c r="F29" i="1"/>
  <c r="F26" i="1"/>
  <c r="F36" i="1"/>
  <c r="F34" i="1"/>
  <c r="F37" i="1"/>
  <c r="F38" i="1"/>
  <c r="F44" i="1"/>
  <c r="F40" i="1"/>
  <c r="F39" i="1"/>
  <c r="F42" i="1"/>
  <c r="F45" i="1"/>
  <c r="F43" i="1"/>
  <c r="F46" i="1"/>
  <c r="F47" i="1"/>
  <c r="F49" i="1"/>
  <c r="F41" i="1"/>
  <c r="F50" i="1"/>
  <c r="F51" i="1"/>
  <c r="F48" i="1"/>
  <c r="F52" i="1"/>
  <c r="F53" i="1"/>
  <c r="F35" i="1"/>
  <c r="F54" i="1"/>
  <c r="F55" i="1"/>
  <c r="F56" i="1"/>
  <c r="F57" i="1"/>
  <c r="F58" i="1"/>
  <c r="F59" i="1"/>
  <c r="F60" i="1"/>
  <c r="F61" i="1"/>
  <c r="F62" i="1"/>
  <c r="F63" i="1"/>
  <c r="F65" i="1"/>
  <c r="F64" i="1"/>
  <c r="F2" i="1"/>
  <c r="E10" i="1"/>
  <c r="E5" i="1"/>
  <c r="E3" i="1"/>
  <c r="E4" i="1"/>
  <c r="E6" i="1"/>
  <c r="E7" i="1"/>
  <c r="E8" i="1"/>
  <c r="E21" i="1"/>
  <c r="E14" i="1"/>
  <c r="E15" i="1"/>
  <c r="E12" i="1"/>
  <c r="E22" i="1"/>
  <c r="E13" i="1"/>
  <c r="E23" i="1"/>
  <c r="E27" i="1"/>
  <c r="H27" i="1" s="1"/>
  <c r="E31" i="1"/>
  <c r="E17" i="1"/>
  <c r="E25" i="1"/>
  <c r="E24" i="1"/>
  <c r="E32" i="1"/>
  <c r="E29" i="1"/>
  <c r="E36" i="1"/>
  <c r="E34" i="1"/>
  <c r="E38" i="1"/>
  <c r="E40" i="1"/>
  <c r="E39" i="1"/>
  <c r="E42" i="1"/>
  <c r="E45" i="1"/>
  <c r="E43" i="1"/>
  <c r="E46" i="1"/>
  <c r="E49" i="1"/>
  <c r="E41" i="1"/>
  <c r="E50" i="1"/>
  <c r="E51" i="1"/>
  <c r="E48" i="1"/>
  <c r="E53" i="1"/>
  <c r="E35" i="1"/>
  <c r="E54" i="1"/>
  <c r="E55" i="1"/>
  <c r="E57" i="1"/>
  <c r="E58" i="1"/>
  <c r="E59" i="1"/>
  <c r="E61" i="1"/>
  <c r="E62" i="1"/>
  <c r="E64" i="1"/>
  <c r="E2" i="1"/>
  <c r="F4" i="2"/>
  <c r="F5" i="2"/>
  <c r="F6" i="2"/>
  <c r="F7" i="2"/>
  <c r="F8" i="2"/>
  <c r="F10" i="2"/>
  <c r="F12" i="2"/>
  <c r="F9" i="2"/>
  <c r="F13" i="2"/>
  <c r="F11" i="2"/>
  <c r="F14" i="2"/>
  <c r="F17" i="2"/>
  <c r="F18" i="2"/>
  <c r="F21" i="2"/>
  <c r="F20" i="2"/>
  <c r="F15" i="2"/>
  <c r="F24" i="2"/>
  <c r="F25" i="2"/>
  <c r="F16" i="2"/>
  <c r="F32" i="2"/>
  <c r="F33" i="2"/>
  <c r="F19" i="2"/>
  <c r="F23" i="2"/>
  <c r="F26" i="2"/>
  <c r="F29" i="2"/>
  <c r="F37" i="2"/>
  <c r="F30" i="2"/>
  <c r="F38" i="2"/>
  <c r="F35" i="2"/>
  <c r="F34" i="2"/>
  <c r="F22" i="2"/>
  <c r="F27" i="2"/>
  <c r="F28" i="2"/>
  <c r="F41" i="2"/>
  <c r="F40" i="2"/>
  <c r="F42" i="2"/>
  <c r="F39" i="2"/>
  <c r="F36" i="2"/>
  <c r="F31" i="2"/>
  <c r="F45" i="2"/>
  <c r="F44" i="2"/>
  <c r="F48" i="2"/>
  <c r="F43" i="2"/>
  <c r="F49" i="2"/>
  <c r="F47" i="2"/>
  <c r="F46" i="2"/>
  <c r="F51" i="2"/>
  <c r="F50" i="2"/>
  <c r="F52" i="2"/>
  <c r="F55" i="2"/>
  <c r="F53" i="2"/>
  <c r="F56" i="2"/>
  <c r="F57" i="2"/>
  <c r="F54" i="2"/>
  <c r="F58" i="2"/>
  <c r="F59" i="2"/>
  <c r="F60" i="2"/>
  <c r="F61" i="2"/>
  <c r="F2" i="2"/>
  <c r="E4" i="2"/>
  <c r="E5" i="2"/>
  <c r="E6" i="2"/>
  <c r="E8" i="2"/>
  <c r="E10" i="2"/>
  <c r="E9" i="2"/>
  <c r="E13" i="2"/>
  <c r="E11" i="2"/>
  <c r="E14" i="2"/>
  <c r="E17" i="2"/>
  <c r="E20" i="2"/>
  <c r="E15" i="2"/>
  <c r="E16" i="2"/>
  <c r="E32" i="2"/>
  <c r="E33" i="2"/>
  <c r="E23" i="2"/>
  <c r="E26" i="2"/>
  <c r="E29" i="2"/>
  <c r="E37" i="2"/>
  <c r="E30" i="2"/>
  <c r="E38" i="2"/>
  <c r="E35" i="2"/>
  <c r="E34" i="2"/>
  <c r="E22" i="2"/>
  <c r="E27" i="2"/>
  <c r="E28" i="2"/>
  <c r="E41" i="2"/>
  <c r="E40" i="2"/>
  <c r="E42" i="2"/>
  <c r="E39" i="2"/>
  <c r="E36" i="2"/>
  <c r="E31" i="2"/>
  <c r="E44" i="2"/>
  <c r="E43" i="2"/>
  <c r="E49" i="2"/>
  <c r="E47" i="2"/>
  <c r="E52" i="2"/>
  <c r="E55" i="2"/>
  <c r="E53" i="2"/>
  <c r="E56" i="2"/>
  <c r="E57" i="2"/>
  <c r="E54" i="2"/>
  <c r="E58" i="2"/>
  <c r="E59" i="2"/>
  <c r="E60" i="2"/>
  <c r="E61" i="2"/>
  <c r="E2" i="2"/>
  <c r="G3" i="3"/>
  <c r="G5" i="3"/>
  <c r="G4" i="3"/>
  <c r="G8" i="3"/>
  <c r="G12" i="3"/>
  <c r="G7" i="3"/>
  <c r="G10" i="3"/>
  <c r="G9" i="3"/>
  <c r="G6" i="3"/>
  <c r="G13" i="3"/>
  <c r="G15" i="3"/>
  <c r="G11" i="3"/>
  <c r="G17" i="3"/>
  <c r="G14" i="3"/>
  <c r="G16" i="3"/>
  <c r="G18" i="3"/>
  <c r="G19" i="3"/>
  <c r="G21" i="3"/>
  <c r="G22" i="3"/>
  <c r="G20" i="3"/>
  <c r="G24" i="3"/>
  <c r="G23" i="3"/>
  <c r="G26" i="3"/>
  <c r="G27" i="3"/>
  <c r="G30" i="3"/>
  <c r="G25" i="3"/>
  <c r="G28" i="3"/>
  <c r="G31" i="3"/>
  <c r="G32" i="3"/>
  <c r="G29" i="3"/>
  <c r="G34" i="3"/>
  <c r="G33" i="3"/>
  <c r="G35" i="3"/>
  <c r="G36" i="3"/>
  <c r="G37" i="3"/>
  <c r="G38" i="3"/>
  <c r="G40" i="3"/>
  <c r="G39" i="3"/>
  <c r="G41" i="3"/>
  <c r="G2" i="3"/>
  <c r="F3" i="3"/>
  <c r="F5" i="3"/>
  <c r="F4" i="3"/>
  <c r="F8" i="3"/>
  <c r="F12" i="3"/>
  <c r="F7" i="3"/>
  <c r="F9" i="3"/>
  <c r="F6" i="3"/>
  <c r="F13" i="3"/>
  <c r="F15" i="3"/>
  <c r="F11" i="3"/>
  <c r="F14" i="3"/>
  <c r="F16" i="3"/>
  <c r="F18" i="3"/>
  <c r="F19" i="3"/>
  <c r="F21" i="3"/>
  <c r="F22" i="3"/>
  <c r="F20" i="3"/>
  <c r="F24" i="3"/>
  <c r="F23" i="3"/>
  <c r="F26" i="3"/>
  <c r="F27" i="3"/>
  <c r="F30" i="3"/>
  <c r="F25" i="3"/>
  <c r="F28" i="3"/>
  <c r="F31" i="3"/>
  <c r="F32" i="3"/>
  <c r="F29" i="3"/>
  <c r="F34" i="3"/>
  <c r="F33" i="3"/>
  <c r="F35" i="3"/>
  <c r="F36" i="3"/>
  <c r="F37" i="3"/>
  <c r="F38" i="3"/>
  <c r="F40" i="3"/>
  <c r="F39" i="3"/>
  <c r="F41" i="3"/>
  <c r="F2" i="3"/>
  <c r="E3" i="3"/>
  <c r="E4" i="3"/>
  <c r="E12" i="3"/>
  <c r="E9" i="3"/>
  <c r="E6" i="3"/>
  <c r="E15" i="3"/>
  <c r="E11" i="3"/>
  <c r="E14" i="3"/>
  <c r="E22" i="3"/>
  <c r="E20" i="3"/>
  <c r="E24" i="3"/>
  <c r="E23" i="3"/>
  <c r="E26" i="3"/>
  <c r="E27" i="3"/>
  <c r="E30" i="3"/>
  <c r="E28" i="3"/>
  <c r="E31" i="3"/>
  <c r="E32" i="3"/>
  <c r="E34" i="3"/>
  <c r="E33" i="3"/>
  <c r="E35" i="3"/>
  <c r="E36" i="3"/>
  <c r="E37" i="3"/>
  <c r="E38" i="3"/>
  <c r="E40" i="3"/>
  <c r="E39" i="3"/>
  <c r="E41" i="3"/>
  <c r="E16" i="5"/>
  <c r="E21" i="5"/>
  <c r="E22" i="5"/>
  <c r="E24" i="5"/>
  <c r="E32" i="5"/>
  <c r="E28" i="5"/>
  <c r="E35" i="5"/>
  <c r="E30" i="5"/>
  <c r="E37" i="5"/>
  <c r="E27" i="5"/>
  <c r="E38" i="5"/>
  <c r="E31" i="5"/>
  <c r="E40" i="5"/>
  <c r="J11" i="5"/>
  <c r="J15" i="5"/>
  <c r="J17" i="5"/>
  <c r="J19" i="5"/>
  <c r="J20" i="5"/>
  <c r="J13" i="5"/>
  <c r="J23" i="5"/>
  <c r="J29" i="5"/>
  <c r="J36" i="5"/>
  <c r="J2" i="5"/>
  <c r="J5" i="5"/>
  <c r="J3" i="5"/>
  <c r="J8" i="5"/>
  <c r="J7" i="5"/>
  <c r="J4" i="5"/>
  <c r="J6" i="5"/>
  <c r="J9" i="5"/>
  <c r="J18" i="5"/>
  <c r="J12" i="5"/>
  <c r="J16" i="5"/>
  <c r="J14" i="5"/>
  <c r="J22" i="5"/>
  <c r="J21" i="5"/>
  <c r="J24" i="5"/>
  <c r="J26" i="5"/>
  <c r="J25" i="5"/>
  <c r="J27" i="5"/>
  <c r="J28" i="5"/>
  <c r="J30" i="5"/>
  <c r="J32" i="5"/>
  <c r="J31" i="5"/>
  <c r="J33" i="5"/>
  <c r="J34" i="5"/>
  <c r="J37" i="5"/>
  <c r="J35" i="5"/>
  <c r="J38" i="5"/>
  <c r="J39" i="5"/>
  <c r="J40" i="5"/>
  <c r="J10" i="5"/>
  <c r="G2" i="5"/>
  <c r="G3" i="5"/>
  <c r="G6" i="5"/>
  <c r="G5" i="5"/>
  <c r="G9" i="5"/>
  <c r="G7" i="5"/>
  <c r="G8" i="5"/>
  <c r="G10" i="5"/>
  <c r="G11" i="5"/>
  <c r="G14" i="5"/>
  <c r="G12" i="5"/>
  <c r="G15" i="5"/>
  <c r="G16" i="5"/>
  <c r="G17" i="5"/>
  <c r="G19" i="5"/>
  <c r="G20" i="5"/>
  <c r="G21" i="5"/>
  <c r="G13" i="5"/>
  <c r="G22" i="5"/>
  <c r="G18" i="5"/>
  <c r="G24" i="5"/>
  <c r="G25" i="5"/>
  <c r="G27" i="5"/>
  <c r="G28" i="5"/>
  <c r="G26" i="5"/>
  <c r="G29" i="5"/>
  <c r="G31" i="5"/>
  <c r="G30" i="5"/>
  <c r="G32" i="5"/>
  <c r="G36" i="5"/>
  <c r="G33" i="5"/>
  <c r="G35" i="5"/>
  <c r="G34" i="5"/>
  <c r="G37" i="5"/>
  <c r="G38" i="5"/>
  <c r="G39" i="5"/>
  <c r="G40" i="5"/>
  <c r="G4" i="5"/>
  <c r="F2" i="5"/>
  <c r="F3" i="5"/>
  <c r="F6" i="5"/>
  <c r="F5" i="5"/>
  <c r="F9" i="5"/>
  <c r="F7" i="5"/>
  <c r="F8" i="5"/>
  <c r="F10" i="5"/>
  <c r="F11" i="5"/>
  <c r="F14" i="5"/>
  <c r="F12" i="5"/>
  <c r="F15" i="5"/>
  <c r="F16" i="5"/>
  <c r="F17" i="5"/>
  <c r="F19" i="5"/>
  <c r="F20" i="5"/>
  <c r="F21" i="5"/>
  <c r="F13" i="5"/>
  <c r="F23" i="5"/>
  <c r="F22" i="5"/>
  <c r="F18" i="5"/>
  <c r="F24" i="5"/>
  <c r="F25" i="5"/>
  <c r="F27" i="5"/>
  <c r="F28" i="5"/>
  <c r="F26" i="5"/>
  <c r="F29" i="5"/>
  <c r="F31" i="5"/>
  <c r="F30" i="5"/>
  <c r="F32" i="5"/>
  <c r="F36" i="5"/>
  <c r="F33" i="5"/>
  <c r="F35" i="5"/>
  <c r="F34" i="5"/>
  <c r="F37" i="5"/>
  <c r="F38" i="5"/>
  <c r="F39" i="5"/>
  <c r="F40" i="5"/>
  <c r="F4" i="5"/>
  <c r="E2" i="5"/>
  <c r="E3" i="5"/>
  <c r="E5" i="5"/>
  <c r="E9" i="5"/>
  <c r="E7" i="5"/>
  <c r="E12" i="5"/>
  <c r="E18" i="5"/>
  <c r="E4" i="5"/>
  <c r="E2" i="6"/>
  <c r="J2" i="6"/>
  <c r="J4" i="6"/>
  <c r="J3" i="6"/>
  <c r="J7" i="6"/>
  <c r="J6" i="6"/>
  <c r="J19" i="6"/>
  <c r="J13" i="6"/>
  <c r="J9" i="6"/>
  <c r="J11" i="6"/>
  <c r="J14" i="6"/>
  <c r="J8" i="6"/>
  <c r="J12" i="6"/>
  <c r="J25" i="6"/>
  <c r="J16" i="6"/>
  <c r="J15" i="6"/>
  <c r="J20" i="6"/>
  <c r="J22" i="6"/>
  <c r="J18" i="6"/>
  <c r="J31" i="6"/>
  <c r="J17" i="6"/>
  <c r="J24" i="6"/>
  <c r="J23" i="6"/>
  <c r="J21" i="6"/>
  <c r="J29" i="6"/>
  <c r="J26" i="6"/>
  <c r="J30" i="6"/>
  <c r="J33" i="6"/>
  <c r="J37" i="6"/>
  <c r="J28" i="6"/>
  <c r="J27" i="6"/>
  <c r="J40" i="6"/>
  <c r="J32" i="6"/>
  <c r="J34" i="6"/>
  <c r="J36" i="6"/>
  <c r="J38" i="6"/>
  <c r="J35" i="6"/>
  <c r="J39" i="6"/>
  <c r="J42" i="6"/>
  <c r="J44" i="6"/>
  <c r="J41" i="6"/>
  <c r="J45" i="6"/>
  <c r="J43" i="6"/>
  <c r="J46" i="6"/>
  <c r="J49" i="6"/>
  <c r="J48" i="6"/>
  <c r="J47" i="6"/>
  <c r="J5" i="6"/>
  <c r="G3" i="6"/>
  <c r="G8" i="6"/>
  <c r="G4" i="6"/>
  <c r="G6" i="6"/>
  <c r="G9" i="6"/>
  <c r="G10" i="6"/>
  <c r="H10" i="6" s="1"/>
  <c r="G7" i="6"/>
  <c r="G5" i="6"/>
  <c r="G12" i="6"/>
  <c r="G11" i="6"/>
  <c r="G15" i="6"/>
  <c r="G17" i="6"/>
  <c r="G14" i="6"/>
  <c r="G18" i="6"/>
  <c r="G13" i="6"/>
  <c r="G16" i="6"/>
  <c r="G27" i="6"/>
  <c r="G28" i="6"/>
  <c r="G21" i="6"/>
  <c r="G26" i="6"/>
  <c r="G23" i="6"/>
  <c r="G24" i="6"/>
  <c r="G20" i="6"/>
  <c r="G32" i="6"/>
  <c r="G22" i="6"/>
  <c r="G29" i="6"/>
  <c r="G30" i="6"/>
  <c r="G19" i="6"/>
  <c r="G35" i="6"/>
  <c r="G25" i="6"/>
  <c r="G34" i="6"/>
  <c r="G36" i="6"/>
  <c r="G33" i="6"/>
  <c r="G39" i="6"/>
  <c r="G38" i="6"/>
  <c r="G31" i="6"/>
  <c r="G41" i="6"/>
  <c r="G37" i="6"/>
  <c r="G43" i="6"/>
  <c r="G42" i="6"/>
  <c r="G45" i="6"/>
  <c r="G44" i="6"/>
  <c r="G46" i="6"/>
  <c r="G47" i="6"/>
  <c r="G40" i="6"/>
  <c r="G48" i="6"/>
  <c r="G49" i="6"/>
  <c r="G50" i="6"/>
  <c r="G52" i="6"/>
  <c r="G51" i="6"/>
  <c r="G53" i="6"/>
  <c r="G55" i="6"/>
  <c r="G54" i="6"/>
  <c r="G56" i="6"/>
  <c r="H56" i="6" s="1"/>
  <c r="G57" i="6"/>
  <c r="G2" i="6"/>
  <c r="E3" i="6"/>
  <c r="H3" i="6" s="1"/>
  <c r="E8" i="6"/>
  <c r="E4" i="6"/>
  <c r="E6" i="6"/>
  <c r="E9" i="6"/>
  <c r="E7" i="6"/>
  <c r="E5" i="6"/>
  <c r="H5" i="6" s="1"/>
  <c r="E12" i="6"/>
  <c r="E15" i="6"/>
  <c r="E17" i="6"/>
  <c r="H17" i="6" s="1"/>
  <c r="E14" i="6"/>
  <c r="E18" i="6"/>
  <c r="E13" i="6"/>
  <c r="E16" i="6"/>
  <c r="E27" i="6"/>
  <c r="E21" i="6"/>
  <c r="E26" i="6"/>
  <c r="H26" i="6" s="1"/>
  <c r="E24" i="6"/>
  <c r="E20" i="6"/>
  <c r="E32" i="6"/>
  <c r="H32" i="6" s="1"/>
  <c r="E22" i="6"/>
  <c r="E30" i="6"/>
  <c r="E19" i="6"/>
  <c r="H19" i="6" s="1"/>
  <c r="E35" i="6"/>
  <c r="E25" i="6"/>
  <c r="E36" i="6"/>
  <c r="H36" i="6" s="1"/>
  <c r="E39" i="6"/>
  <c r="E41" i="6"/>
  <c r="H41" i="6" s="1"/>
  <c r="E37" i="6"/>
  <c r="E43" i="6"/>
  <c r="E42" i="6"/>
  <c r="E45" i="6"/>
  <c r="E44" i="6"/>
  <c r="E46" i="6"/>
  <c r="E47" i="6"/>
  <c r="E40" i="6"/>
  <c r="E48" i="6"/>
  <c r="E49" i="6"/>
  <c r="H50" i="6"/>
  <c r="E52" i="6"/>
  <c r="E51" i="6"/>
  <c r="E53" i="6"/>
  <c r="E54" i="6"/>
  <c r="E57" i="6"/>
  <c r="H21" i="2" l="1"/>
  <c r="H17" i="3"/>
  <c r="H22" i="6"/>
  <c r="H15" i="5"/>
  <c r="H2" i="3"/>
  <c r="H48" i="6"/>
  <c r="H47" i="6"/>
  <c r="H39" i="6"/>
  <c r="H14" i="6"/>
  <c r="H24" i="6"/>
  <c r="H52" i="6"/>
  <c r="H45" i="6"/>
  <c r="H9" i="6"/>
  <c r="H27" i="6"/>
  <c r="H54" i="6"/>
  <c r="H35" i="6"/>
  <c r="H44" i="6"/>
  <c r="H11" i="6"/>
  <c r="H42" i="6"/>
  <c r="H6" i="6"/>
  <c r="H16" i="6"/>
  <c r="H46" i="6"/>
  <c r="H57" i="6"/>
  <c r="H7" i="6"/>
  <c r="H55" i="6"/>
  <c r="H34" i="6"/>
  <c r="H21" i="6"/>
  <c r="H28" i="6"/>
  <c r="H31" i="6"/>
  <c r="H38" i="6"/>
  <c r="H33" i="6"/>
  <c r="H25" i="6"/>
  <c r="H23" i="6"/>
  <c r="H40" i="3"/>
  <c r="H30" i="3"/>
  <c r="H4" i="3"/>
  <c r="H19" i="5"/>
  <c r="H3" i="3"/>
  <c r="H38" i="1"/>
  <c r="H32" i="3"/>
  <c r="H16" i="1"/>
  <c r="H58" i="1"/>
  <c r="H49" i="1"/>
  <c r="H36" i="1"/>
  <c r="H28" i="1"/>
  <c r="H26" i="3"/>
  <c r="H37" i="3"/>
  <c r="H15" i="3"/>
  <c r="H12" i="3"/>
  <c r="H24" i="3"/>
  <c r="H35" i="3"/>
  <c r="H19" i="3"/>
  <c r="H38" i="3"/>
  <c r="H27" i="3"/>
  <c r="H11" i="3"/>
  <c r="H6" i="3"/>
  <c r="H7" i="3"/>
  <c r="H56" i="1"/>
  <c r="H46" i="1"/>
  <c r="H29" i="1"/>
  <c r="H22" i="1"/>
  <c r="H6" i="1"/>
  <c r="H28" i="2"/>
  <c r="H37" i="2"/>
  <c r="H13" i="2"/>
  <c r="H58" i="2"/>
  <c r="H43" i="2"/>
  <c r="H22" i="2"/>
  <c r="H16" i="2"/>
  <c r="H55" i="2"/>
  <c r="H36" i="2"/>
  <c r="H5" i="2"/>
  <c r="H60" i="2"/>
  <c r="H33" i="2"/>
  <c r="H4" i="2"/>
  <c r="H52" i="2"/>
  <c r="H39" i="2"/>
  <c r="H29" i="2"/>
  <c r="H18" i="2"/>
  <c r="H47" i="2"/>
  <c r="H12" i="2"/>
  <c r="H14" i="1"/>
  <c r="H51" i="1"/>
  <c r="H61" i="1"/>
  <c r="H6" i="2"/>
  <c r="H53" i="2"/>
  <c r="H31" i="2"/>
  <c r="H30" i="2"/>
  <c r="H20" i="2"/>
  <c r="H17" i="2"/>
  <c r="H2" i="2"/>
  <c r="H59" i="2"/>
  <c r="H49" i="2"/>
  <c r="H27" i="2"/>
  <c r="H32" i="2"/>
  <c r="H9" i="2"/>
  <c r="H7" i="2"/>
  <c r="H56" i="2"/>
  <c r="H45" i="2"/>
  <c r="H38" i="2"/>
  <c r="H15" i="2"/>
  <c r="H50" i="2"/>
  <c r="H42" i="2"/>
  <c r="H26" i="2"/>
  <c r="H34" i="3"/>
  <c r="H22" i="3"/>
  <c r="H29" i="3"/>
  <c r="H21" i="3"/>
  <c r="H41" i="3"/>
  <c r="H28" i="3"/>
  <c r="H16" i="3"/>
  <c r="H33" i="3"/>
  <c r="H20" i="3"/>
  <c r="H9" i="3"/>
  <c r="H8" i="3"/>
  <c r="H31" i="3"/>
  <c r="H18" i="3"/>
  <c r="H39" i="3"/>
  <c r="H25" i="3"/>
  <c r="H14" i="3"/>
  <c r="H5" i="3"/>
  <c r="H36" i="3"/>
  <c r="H23" i="3"/>
  <c r="H13" i="3"/>
  <c r="H14" i="5"/>
  <c r="H6" i="5"/>
  <c r="H8" i="5"/>
  <c r="H12" i="5"/>
  <c r="H10" i="5"/>
  <c r="H4" i="1"/>
  <c r="H55" i="1"/>
  <c r="H43" i="1"/>
  <c r="H32" i="1"/>
  <c r="H19" i="1"/>
  <c r="H59" i="1"/>
  <c r="H2" i="1"/>
  <c r="H18" i="1"/>
  <c r="H62" i="1"/>
  <c r="H48" i="1"/>
  <c r="H44" i="1"/>
  <c r="H30" i="1"/>
  <c r="H54" i="2"/>
  <c r="H48" i="2"/>
  <c r="H34" i="2"/>
  <c r="H25" i="2"/>
  <c r="H10" i="2"/>
  <c r="H57" i="2"/>
  <c r="H44" i="2"/>
  <c r="H35" i="2"/>
  <c r="H24" i="2"/>
  <c r="H8" i="2"/>
  <c r="H51" i="2"/>
  <c r="H40" i="2"/>
  <c r="H23" i="2"/>
  <c r="H14" i="2"/>
  <c r="H61" i="2"/>
  <c r="H46" i="2"/>
  <c r="H41" i="2"/>
  <c r="H19" i="2"/>
  <c r="H11" i="2"/>
  <c r="H3" i="1"/>
  <c r="H11" i="1"/>
  <c r="H54" i="1"/>
  <c r="H45" i="1"/>
  <c r="H24" i="1"/>
  <c r="H12" i="1"/>
  <c r="H5" i="1"/>
  <c r="H35" i="1"/>
  <c r="H25" i="1"/>
  <c r="H15" i="1"/>
  <c r="H64" i="1"/>
  <c r="H7" i="1"/>
  <c r="H57" i="1"/>
  <c r="H47" i="1"/>
  <c r="H26" i="1"/>
  <c r="H13" i="1"/>
  <c r="H37" i="5"/>
  <c r="H40" i="6"/>
  <c r="H12" i="6"/>
  <c r="H20" i="6"/>
  <c r="H23" i="5"/>
  <c r="H49" i="6"/>
  <c r="H15" i="6"/>
  <c r="H20" i="5"/>
  <c r="H31" i="5"/>
  <c r="H25" i="5"/>
  <c r="H2" i="5"/>
  <c r="H38" i="5"/>
  <c r="H39" i="5"/>
  <c r="H26" i="5"/>
  <c r="H27" i="5"/>
  <c r="H21" i="5"/>
  <c r="H30" i="5"/>
  <c r="H16" i="5"/>
  <c r="H34" i="5"/>
  <c r="H29" i="5"/>
  <c r="H33" i="5"/>
  <c r="H4" i="5"/>
  <c r="H28" i="5"/>
  <c r="H5" i="5"/>
  <c r="H40" i="5"/>
  <c r="H24" i="5"/>
  <c r="H65" i="1"/>
  <c r="H53" i="1"/>
  <c r="H39" i="1"/>
  <c r="H17" i="1"/>
  <c r="H10" i="1"/>
  <c r="H63" i="1"/>
  <c r="H52" i="1"/>
  <c r="H40" i="1"/>
  <c r="H31" i="1"/>
  <c r="H20" i="1"/>
  <c r="H42" i="1"/>
  <c r="H60" i="1"/>
  <c r="H50" i="1"/>
  <c r="H37" i="1"/>
  <c r="H33" i="1"/>
  <c r="H21" i="1"/>
  <c r="H34" i="1"/>
  <c r="H9" i="1"/>
  <c r="H23" i="1"/>
  <c r="H8" i="1"/>
  <c r="H41" i="1"/>
  <c r="H51" i="6"/>
  <c r="H37" i="6"/>
  <c r="H29" i="6"/>
  <c r="H18" i="6"/>
  <c r="H8" i="6"/>
  <c r="H36" i="5"/>
  <c r="H2" i="6"/>
  <c r="H17" i="5"/>
  <c r="H3" i="5"/>
  <c r="H35" i="5"/>
  <c r="H18" i="5"/>
  <c r="H11" i="5"/>
  <c r="H22" i="5"/>
  <c r="H32" i="5"/>
  <c r="H13" i="5"/>
  <c r="H7" i="5"/>
  <c r="H9" i="5"/>
  <c r="H53" i="6"/>
  <c r="H43" i="6"/>
  <c r="H30" i="6"/>
  <c r="H13" i="6"/>
  <c r="H4" i="6"/>
</calcChain>
</file>

<file path=xl/sharedStrings.xml><?xml version="1.0" encoding="utf-8"?>
<sst xmlns="http://schemas.openxmlformats.org/spreadsheetml/2006/main" count="2006" uniqueCount="862">
  <si>
    <t>学号</t>
  </si>
  <si>
    <t>姓名</t>
  </si>
  <si>
    <t>平均学分绩点</t>
  </si>
  <si>
    <t>平均学分绩点排名</t>
  </si>
  <si>
    <t>学院</t>
  </si>
  <si>
    <t>年级</t>
  </si>
  <si>
    <t>专业</t>
  </si>
  <si>
    <t>班级</t>
  </si>
  <si>
    <t>49</t>
  </si>
  <si>
    <t>1</t>
  </si>
  <si>
    <t>2</t>
  </si>
  <si>
    <t>理学院</t>
  </si>
  <si>
    <t>2019</t>
  </si>
  <si>
    <t>数学与应用数学</t>
  </si>
  <si>
    <t>2019数学与应用数学01</t>
  </si>
  <si>
    <t>201906110612</t>
  </si>
  <si>
    <t>卢云轩</t>
  </si>
  <si>
    <t>46</t>
  </si>
  <si>
    <t>4.123</t>
  </si>
  <si>
    <t>201906051606</t>
  </si>
  <si>
    <t>李纯奕</t>
  </si>
  <si>
    <t>50</t>
  </si>
  <si>
    <t>3</t>
  </si>
  <si>
    <t>5</t>
  </si>
  <si>
    <t>3.703</t>
  </si>
  <si>
    <t>201906070418</t>
  </si>
  <si>
    <t>苏小迪</t>
  </si>
  <si>
    <t>45</t>
  </si>
  <si>
    <t>4</t>
  </si>
  <si>
    <t>3.769</t>
  </si>
  <si>
    <t>201906020220</t>
  </si>
  <si>
    <t>汪任兵</t>
  </si>
  <si>
    <t>48</t>
  </si>
  <si>
    <t>8</t>
  </si>
  <si>
    <t>3.572</t>
  </si>
  <si>
    <t>7</t>
  </si>
  <si>
    <t>201906110606</t>
  </si>
  <si>
    <t>金琪</t>
  </si>
  <si>
    <t>6</t>
  </si>
  <si>
    <t>3.695</t>
  </si>
  <si>
    <t>201906110617</t>
  </si>
  <si>
    <t>邬淳阳</t>
  </si>
  <si>
    <t>3.81</t>
  </si>
  <si>
    <t>201906030315</t>
  </si>
  <si>
    <t>倪鸿泽</t>
  </si>
  <si>
    <t>9</t>
  </si>
  <si>
    <t>3.492</t>
  </si>
  <si>
    <t>10</t>
  </si>
  <si>
    <t>201906110605</t>
  </si>
  <si>
    <t>江宇豪</t>
  </si>
  <si>
    <t>3.599</t>
  </si>
  <si>
    <t>201906110602</t>
  </si>
  <si>
    <t>程佳俊</t>
  </si>
  <si>
    <t>11</t>
  </si>
  <si>
    <t>3.292</t>
  </si>
  <si>
    <t>201906051112</t>
  </si>
  <si>
    <t>马必游</t>
  </si>
  <si>
    <t>3.33</t>
  </si>
  <si>
    <t>201906110603</t>
  </si>
  <si>
    <t>龚海彬</t>
  </si>
  <si>
    <t>12</t>
  </si>
  <si>
    <t>15</t>
  </si>
  <si>
    <t>3.101</t>
  </si>
  <si>
    <t>13</t>
  </si>
  <si>
    <t>201906110625</t>
  </si>
  <si>
    <t>周蔚廷</t>
  </si>
  <si>
    <t>3.152</t>
  </si>
  <si>
    <t>201906110623</t>
  </si>
  <si>
    <t>赵思淇</t>
  </si>
  <si>
    <t>14</t>
  </si>
  <si>
    <t>16</t>
  </si>
  <si>
    <t>2.96</t>
  </si>
  <si>
    <t>201906110611</t>
  </si>
  <si>
    <t>卢姚聪</t>
  </si>
  <si>
    <t>3.113</t>
  </si>
  <si>
    <t>35</t>
  </si>
  <si>
    <t>24</t>
  </si>
  <si>
    <t>201906110618</t>
  </si>
  <si>
    <t>吴孟情</t>
  </si>
  <si>
    <t>17</t>
  </si>
  <si>
    <t>2.846</t>
  </si>
  <si>
    <t>201906110607</t>
  </si>
  <si>
    <t>李家豪</t>
  </si>
  <si>
    <t>18</t>
  </si>
  <si>
    <t>2.812</t>
  </si>
  <si>
    <t>201906110621</t>
  </si>
  <si>
    <t>张涛</t>
  </si>
  <si>
    <t>19</t>
  </si>
  <si>
    <t>21</t>
  </si>
  <si>
    <t>2.741</t>
  </si>
  <si>
    <t>201906110415</t>
  </si>
  <si>
    <t>许文进</t>
  </si>
  <si>
    <t>44</t>
  </si>
  <si>
    <t>20</t>
  </si>
  <si>
    <t>2.757</t>
  </si>
  <si>
    <t>201906110132</t>
  </si>
  <si>
    <t>尹琦</t>
  </si>
  <si>
    <t>2.783</t>
  </si>
  <si>
    <t>201906110613</t>
  </si>
  <si>
    <t>潘樾</t>
  </si>
  <si>
    <t>22</t>
  </si>
  <si>
    <t>2.722</t>
  </si>
  <si>
    <t>201906110615</t>
  </si>
  <si>
    <t>沈佳莹</t>
  </si>
  <si>
    <t>23</t>
  </si>
  <si>
    <t>2.618</t>
  </si>
  <si>
    <t>201906110616</t>
  </si>
  <si>
    <t>汪职梦</t>
  </si>
  <si>
    <t>2.6</t>
  </si>
  <si>
    <t>201906110610</t>
  </si>
  <si>
    <t>路函悦</t>
  </si>
  <si>
    <t>25</t>
  </si>
  <si>
    <t>28</t>
  </si>
  <si>
    <t>26</t>
  </si>
  <si>
    <t>2.444</t>
  </si>
  <si>
    <t>201906110604</t>
  </si>
  <si>
    <t>龚籽言</t>
  </si>
  <si>
    <t>27</t>
  </si>
  <si>
    <t>2.473</t>
  </si>
  <si>
    <t>201906110619</t>
  </si>
  <si>
    <t>夏贤齐</t>
  </si>
  <si>
    <t>2.493</t>
  </si>
  <si>
    <t>201906120409</t>
  </si>
  <si>
    <t>范乔屿</t>
  </si>
  <si>
    <t>47</t>
  </si>
  <si>
    <t>29</t>
  </si>
  <si>
    <t>2.487</t>
  </si>
  <si>
    <t>201906110614</t>
  </si>
  <si>
    <t>邱映婷</t>
  </si>
  <si>
    <t>30</t>
  </si>
  <si>
    <t>2.149</t>
  </si>
  <si>
    <t>201906110601</t>
  </si>
  <si>
    <t>陈宇涵</t>
  </si>
  <si>
    <t>2.366</t>
  </si>
  <si>
    <t>201906110503</t>
  </si>
  <si>
    <t>陈正瑄</t>
  </si>
  <si>
    <t>31</t>
  </si>
  <si>
    <t>32</t>
  </si>
  <si>
    <t>1.935</t>
  </si>
  <si>
    <t>201906110326</t>
  </si>
  <si>
    <t>周性运</t>
  </si>
  <si>
    <t>2.091</t>
  </si>
  <si>
    <t>41</t>
  </si>
  <si>
    <t>33</t>
  </si>
  <si>
    <t>34</t>
  </si>
  <si>
    <t>201906110717</t>
  </si>
  <si>
    <t>魏兢莹</t>
  </si>
  <si>
    <t>4.252</t>
  </si>
  <si>
    <t>2019数学与应用数学02</t>
  </si>
  <si>
    <t>201906041301</t>
  </si>
  <si>
    <t>蔡海洋</t>
  </si>
  <si>
    <t>4.182</t>
  </si>
  <si>
    <t>201906110716</t>
  </si>
  <si>
    <t>屠嘉铠</t>
  </si>
  <si>
    <t>4.217</t>
  </si>
  <si>
    <t>201906110707</t>
  </si>
  <si>
    <t>胡冰清</t>
  </si>
  <si>
    <t>4.17</t>
  </si>
  <si>
    <t>201906110726</t>
  </si>
  <si>
    <t>周展超</t>
  </si>
  <si>
    <t>4.032</t>
  </si>
  <si>
    <t>201906110720</t>
  </si>
  <si>
    <t>张弛</t>
  </si>
  <si>
    <t>3.952</t>
  </si>
  <si>
    <t>201906070410</t>
  </si>
  <si>
    <t>姜雯晰</t>
  </si>
  <si>
    <t>3.881</t>
  </si>
  <si>
    <t>201906110719</t>
  </si>
  <si>
    <t>韦欣怡</t>
  </si>
  <si>
    <t>3.928</t>
  </si>
  <si>
    <t>201906110710</t>
  </si>
  <si>
    <t>孔章亦</t>
  </si>
  <si>
    <t>3.879</t>
  </si>
  <si>
    <t>201906110715</t>
  </si>
  <si>
    <t>田佩清</t>
  </si>
  <si>
    <t>3.674</t>
  </si>
  <si>
    <t>201906110118</t>
  </si>
  <si>
    <t>吕源</t>
  </si>
  <si>
    <t>3.777</t>
  </si>
  <si>
    <t>201906120329</t>
  </si>
  <si>
    <t>俞成昊</t>
  </si>
  <si>
    <t>3.65</t>
  </si>
  <si>
    <t>201906110704</t>
  </si>
  <si>
    <t>葛筱萱</t>
  </si>
  <si>
    <t>3.489</t>
  </si>
  <si>
    <t>201906110924</t>
  </si>
  <si>
    <t>张郑浩</t>
  </si>
  <si>
    <t>3.587</t>
  </si>
  <si>
    <t>201906110906</t>
  </si>
  <si>
    <t>金思婕</t>
  </si>
  <si>
    <t>3.525</t>
  </si>
  <si>
    <t>201906040328</t>
  </si>
  <si>
    <t>张立宇</t>
  </si>
  <si>
    <t>3.705</t>
  </si>
  <si>
    <t>201906110712</t>
  </si>
  <si>
    <t>梁淏</t>
  </si>
  <si>
    <t>3.282</t>
  </si>
  <si>
    <t>201906110811</t>
  </si>
  <si>
    <t>刘媛媛</t>
  </si>
  <si>
    <t>3.309</t>
  </si>
  <si>
    <t>201906100615</t>
  </si>
  <si>
    <t>齐婉婷</t>
  </si>
  <si>
    <t>3.006</t>
  </si>
  <si>
    <t>201906110705</t>
  </si>
  <si>
    <t>郭文成</t>
  </si>
  <si>
    <t>2.961</t>
  </si>
  <si>
    <t>201806050708</t>
  </si>
  <si>
    <t>李娜宁</t>
  </si>
  <si>
    <t>63</t>
  </si>
  <si>
    <t>2.952</t>
  </si>
  <si>
    <t>201906110709</t>
  </si>
  <si>
    <t>姜妍</t>
  </si>
  <si>
    <t>2.759</t>
  </si>
  <si>
    <t>201906120410</t>
  </si>
  <si>
    <t>范毅</t>
  </si>
  <si>
    <t>2.813</t>
  </si>
  <si>
    <t>201906020328</t>
  </si>
  <si>
    <t>殷泽伟</t>
  </si>
  <si>
    <t>2.661</t>
  </si>
  <si>
    <t>201906110702</t>
  </si>
  <si>
    <t>陈天</t>
  </si>
  <si>
    <t>2.616</t>
  </si>
  <si>
    <t>201906110711</t>
  </si>
  <si>
    <t>李韫非</t>
  </si>
  <si>
    <t>2.503</t>
  </si>
  <si>
    <t>201906110721</t>
  </si>
  <si>
    <t>张高臻</t>
  </si>
  <si>
    <t>2.056</t>
  </si>
  <si>
    <t>201906110713</t>
  </si>
  <si>
    <t>梁言</t>
  </si>
  <si>
    <t>1.943</t>
  </si>
  <si>
    <t>201906110911</t>
  </si>
  <si>
    <t>刘华升</t>
  </si>
  <si>
    <t>37</t>
  </si>
  <si>
    <t>1.676</t>
  </si>
  <si>
    <t>201906110725</t>
  </si>
  <si>
    <t>赵津仟</t>
  </si>
  <si>
    <t>42</t>
  </si>
  <si>
    <t>1.713</t>
  </si>
  <si>
    <t>201906110812</t>
  </si>
  <si>
    <t>刘宇钊</t>
  </si>
  <si>
    <t>1.308</t>
  </si>
  <si>
    <t>201806110413</t>
  </si>
  <si>
    <t>王宇航</t>
  </si>
  <si>
    <t>1.093</t>
  </si>
  <si>
    <t>201906110706</t>
  </si>
  <si>
    <t>韩金茹</t>
  </si>
  <si>
    <t>59</t>
  </si>
  <si>
    <t>0.973</t>
  </si>
  <si>
    <t>201706051104</t>
  </si>
  <si>
    <t>陈川</t>
  </si>
  <si>
    <t>1.116</t>
  </si>
  <si>
    <t>36</t>
  </si>
  <si>
    <t>38</t>
  </si>
  <si>
    <t>39</t>
  </si>
  <si>
    <t>40</t>
  </si>
  <si>
    <t>43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</si>
  <si>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</si>
  <si>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</si>
  <si>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</si>
  <si>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</si>
  <si>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</si>
  <si>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</si>
  <si>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</si>
  <si>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</si>
  <si>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</si>
  <si>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</si>
  <si>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</si>
  <si>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64</t>
  </si>
  <si>
    <t>201906110810</t>
  </si>
  <si>
    <t>刘佳韵</t>
  </si>
  <si>
    <t>4.113</t>
  </si>
  <si>
    <t>信息与计算科学</t>
  </si>
  <si>
    <t>2019信息与计算科学01</t>
  </si>
  <si>
    <t>201906110609</t>
  </si>
  <si>
    <t>林嘉慧</t>
  </si>
  <si>
    <t>4.085</t>
  </si>
  <si>
    <t>2019信息与计算科学02</t>
  </si>
  <si>
    <t>201906110701</t>
  </si>
  <si>
    <t>陈嘉浚</t>
  </si>
  <si>
    <t>3.961</t>
  </si>
  <si>
    <t>201906110813</t>
  </si>
  <si>
    <t>刘治强</t>
  </si>
  <si>
    <t>3.892</t>
  </si>
  <si>
    <t>201906110925</t>
  </si>
  <si>
    <t>周挺伟</t>
  </si>
  <si>
    <t>3.865</t>
  </si>
  <si>
    <t>201906080220</t>
  </si>
  <si>
    <t>孙楚菡</t>
  </si>
  <si>
    <t>3.83</t>
  </si>
  <si>
    <t>201906110918</t>
  </si>
  <si>
    <t>叶芷瑶</t>
  </si>
  <si>
    <t>3.811</t>
  </si>
  <si>
    <t>201906110801</t>
  </si>
  <si>
    <t>陈家浩</t>
  </si>
  <si>
    <t>3.799</t>
  </si>
  <si>
    <t>201906100403</t>
  </si>
  <si>
    <t>陈硕</t>
  </si>
  <si>
    <t>3.708</t>
  </si>
  <si>
    <t>201906110626</t>
  </si>
  <si>
    <t>朱露瑶</t>
  </si>
  <si>
    <t>3.701</t>
  </si>
  <si>
    <t>201906110819</t>
  </si>
  <si>
    <t>王伯南</t>
  </si>
  <si>
    <t>3.654</t>
  </si>
  <si>
    <t>201906110714</t>
  </si>
  <si>
    <t>孙保宇</t>
  </si>
  <si>
    <t>3.597</t>
  </si>
  <si>
    <t>201906110204</t>
  </si>
  <si>
    <t>储辛婧</t>
  </si>
  <si>
    <t>3.586</t>
  </si>
  <si>
    <t>201906110913</t>
  </si>
  <si>
    <t>毛徐彬</t>
  </si>
  <si>
    <t>3.494</t>
  </si>
  <si>
    <t>201906050712</t>
  </si>
  <si>
    <t>金旭晨</t>
  </si>
  <si>
    <t>3.419</t>
  </si>
  <si>
    <t>201906040120</t>
  </si>
  <si>
    <t>童文源</t>
  </si>
  <si>
    <t>3.334</t>
  </si>
  <si>
    <t>201906110816</t>
  </si>
  <si>
    <t>邵福田</t>
  </si>
  <si>
    <t>3.31</t>
  </si>
  <si>
    <t>201906110822</t>
  </si>
  <si>
    <t>姚家杰</t>
  </si>
  <si>
    <t>3.304</t>
  </si>
  <si>
    <t>201906022107</t>
  </si>
  <si>
    <t>黄伟搏</t>
  </si>
  <si>
    <t>3.285</t>
  </si>
  <si>
    <t>201906051615</t>
  </si>
  <si>
    <t>徐天恒</t>
  </si>
  <si>
    <t>3.268</t>
  </si>
  <si>
    <t>201906110922</t>
  </si>
  <si>
    <t>张晓婷</t>
  </si>
  <si>
    <t>3.231</t>
  </si>
  <si>
    <t>201906110915</t>
  </si>
  <si>
    <t>沈一梁</t>
  </si>
  <si>
    <t>3.206</t>
  </si>
  <si>
    <t>201906110803</t>
  </si>
  <si>
    <t>董永浩</t>
  </si>
  <si>
    <t>3.163</t>
  </si>
  <si>
    <t>201906020905</t>
  </si>
  <si>
    <t>韩银</t>
  </si>
  <si>
    <t>3.162</t>
  </si>
  <si>
    <t>201906110904</t>
  </si>
  <si>
    <t>胡至盈</t>
  </si>
  <si>
    <t>3.158</t>
  </si>
  <si>
    <t>201906110902</t>
  </si>
  <si>
    <t>方毅</t>
  </si>
  <si>
    <t>3.121</t>
  </si>
  <si>
    <t>201906110910</t>
  </si>
  <si>
    <t>刘浩然</t>
  </si>
  <si>
    <t>3.088</t>
  </si>
  <si>
    <t>201906110824</t>
  </si>
  <si>
    <t>曾凤金</t>
  </si>
  <si>
    <t>201906110815</t>
  </si>
  <si>
    <t>潘文俊</t>
  </si>
  <si>
    <t>2.905</t>
  </si>
  <si>
    <t>201906110907</t>
  </si>
  <si>
    <t>李恩格</t>
  </si>
  <si>
    <t>2.889</t>
  </si>
  <si>
    <t>201906110916</t>
  </si>
  <si>
    <t>王林</t>
  </si>
  <si>
    <t>2.83</t>
  </si>
  <si>
    <t>201906110820</t>
  </si>
  <si>
    <t>吴俊</t>
  </si>
  <si>
    <t>2.827</t>
  </si>
  <si>
    <t>201906110908</t>
  </si>
  <si>
    <t>李学良</t>
  </si>
  <si>
    <t>201906110901</t>
  </si>
  <si>
    <t>陈景宇</t>
  </si>
  <si>
    <t>2.806</t>
  </si>
  <si>
    <t>201906110921</t>
  </si>
  <si>
    <t>张博文</t>
  </si>
  <si>
    <t>2.784</t>
  </si>
  <si>
    <t>201906110808</t>
  </si>
  <si>
    <t>李艳</t>
  </si>
  <si>
    <t>2.755</t>
  </si>
  <si>
    <t>201906110506</t>
  </si>
  <si>
    <t>方科淯</t>
  </si>
  <si>
    <t>2.666</t>
  </si>
  <si>
    <t>201906110416</t>
  </si>
  <si>
    <t>许雨薇</t>
  </si>
  <si>
    <t>2.643</t>
  </si>
  <si>
    <t>201906110903</t>
  </si>
  <si>
    <t>何志强</t>
  </si>
  <si>
    <t>2.622</t>
  </si>
  <si>
    <t>201906110525</t>
  </si>
  <si>
    <t>竺琛琛</t>
  </si>
  <si>
    <t>2.589</t>
  </si>
  <si>
    <t>201805150220</t>
  </si>
  <si>
    <t>郑子航</t>
  </si>
  <si>
    <t>2.469</t>
  </si>
  <si>
    <t>201906022318</t>
  </si>
  <si>
    <t>沈一超</t>
  </si>
  <si>
    <t>2.468</t>
  </si>
  <si>
    <t>201906110804</t>
  </si>
  <si>
    <t>胡王青</t>
  </si>
  <si>
    <t>2.463</t>
  </si>
  <si>
    <t>201906110313</t>
  </si>
  <si>
    <t>潘弘源</t>
  </si>
  <si>
    <t>2.419</t>
  </si>
  <si>
    <t>201906110909</t>
  </si>
  <si>
    <t>梁美琪</t>
  </si>
  <si>
    <t>2.312</t>
  </si>
  <si>
    <t>201906110805</t>
  </si>
  <si>
    <t>黄意岚</t>
  </si>
  <si>
    <t>2.292</t>
  </si>
  <si>
    <t>201906110920</t>
  </si>
  <si>
    <t>张博雯</t>
  </si>
  <si>
    <t>2.265</t>
  </si>
  <si>
    <t>201906030106</t>
  </si>
  <si>
    <t>冯宇帆</t>
  </si>
  <si>
    <t>2.111</t>
  </si>
  <si>
    <t>201906021024</t>
  </si>
  <si>
    <t>杨磊</t>
  </si>
  <si>
    <t>2.097</t>
  </si>
  <si>
    <t>201906052115</t>
  </si>
  <si>
    <t>孙度</t>
  </si>
  <si>
    <t>201906110825</t>
  </si>
  <si>
    <t>张开心</t>
  </si>
  <si>
    <t>2.082</t>
  </si>
  <si>
    <t>201706110105</t>
  </si>
  <si>
    <t>宾丹婷</t>
  </si>
  <si>
    <t>2.005</t>
  </si>
  <si>
    <t>201906110823</t>
  </si>
  <si>
    <t>要晓奇</t>
  </si>
  <si>
    <t>1.951</t>
  </si>
  <si>
    <t>201906110814</t>
  </si>
  <si>
    <t>倪畅</t>
  </si>
  <si>
    <t>1.949</t>
  </si>
  <si>
    <t>201906110809</t>
  </si>
  <si>
    <t>李应时</t>
  </si>
  <si>
    <t>1.798</t>
  </si>
  <si>
    <t>201906110905</t>
  </si>
  <si>
    <t>金丙翁</t>
  </si>
  <si>
    <t>1.75</t>
  </si>
  <si>
    <t>201906110912</t>
  </si>
  <si>
    <t>刘尚</t>
  </si>
  <si>
    <t>1.375</t>
  </si>
  <si>
    <t>201806110408</t>
  </si>
  <si>
    <t>康伯龙</t>
  </si>
  <si>
    <t>1.271</t>
  </si>
  <si>
    <t>201906110817</t>
  </si>
  <si>
    <t>宋俊泽</t>
  </si>
  <si>
    <t>1.12</t>
  </si>
  <si>
    <t>201906110917</t>
  </si>
  <si>
    <t>吴国栋</t>
  </si>
  <si>
    <t>0.844</t>
  </si>
  <si>
    <t>201906030807</t>
  </si>
  <si>
    <t>胡曜珺</t>
  </si>
  <si>
    <t>4.165</t>
  </si>
  <si>
    <t>数据科学与大数据技术（分析方向）</t>
  </si>
  <si>
    <t>2019数据科学与大数据技术（分析方向）01</t>
  </si>
  <si>
    <t>201906062614</t>
  </si>
  <si>
    <t>吕星亮</t>
  </si>
  <si>
    <t>3.805</t>
  </si>
  <si>
    <t>201906120131</t>
  </si>
  <si>
    <t>徐雯欣</t>
  </si>
  <si>
    <t>3.75</t>
  </si>
  <si>
    <t>201906062022</t>
  </si>
  <si>
    <t>王超亚</t>
  </si>
  <si>
    <t>3.745</t>
  </si>
  <si>
    <t>201906020718</t>
  </si>
  <si>
    <t>王舒蕾</t>
  </si>
  <si>
    <t>201906062718</t>
  </si>
  <si>
    <t>吴志凯</t>
  </si>
  <si>
    <t>201906021118</t>
  </si>
  <si>
    <t>陆辰昊</t>
  </si>
  <si>
    <t>3.592</t>
  </si>
  <si>
    <t>Z201908030211</t>
  </si>
  <si>
    <t>骆佳丹</t>
  </si>
  <si>
    <t>201906062707</t>
  </si>
  <si>
    <t>金丰正</t>
  </si>
  <si>
    <t>3.549</t>
  </si>
  <si>
    <t>201906062728</t>
  </si>
  <si>
    <t>章悦涛</t>
  </si>
  <si>
    <t>3.535</t>
  </si>
  <si>
    <t>201906022809</t>
  </si>
  <si>
    <t>龙宗林</t>
  </si>
  <si>
    <t>3.366</t>
  </si>
  <si>
    <t>201906110322</t>
  </si>
  <si>
    <t>姚俊涛</t>
  </si>
  <si>
    <t>3.311</t>
  </si>
  <si>
    <t>201906062623</t>
  </si>
  <si>
    <t>陶汶慧</t>
  </si>
  <si>
    <t>3.295</t>
  </si>
  <si>
    <t>201906040826</t>
  </si>
  <si>
    <t>张超</t>
  </si>
  <si>
    <t>3.274</t>
  </si>
  <si>
    <t>201906062716</t>
  </si>
  <si>
    <t>温易凡</t>
  </si>
  <si>
    <t>3.142</t>
  </si>
  <si>
    <t>201906021131</t>
  </si>
  <si>
    <t>徐致远</t>
  </si>
  <si>
    <t>3.068</t>
  </si>
  <si>
    <t>201906021532</t>
  </si>
  <si>
    <t>周沫</t>
  </si>
  <si>
    <t>2.968</t>
  </si>
  <si>
    <t>201906021918</t>
  </si>
  <si>
    <t>韦静涛</t>
  </si>
  <si>
    <t>2.907</t>
  </si>
  <si>
    <t>201906120438</t>
  </si>
  <si>
    <t>尤夏轩</t>
  </si>
  <si>
    <t>2.705</t>
  </si>
  <si>
    <t>201906062712</t>
  </si>
  <si>
    <t>邱学彬</t>
  </si>
  <si>
    <t>2.662</t>
  </si>
  <si>
    <t>201906062513</t>
  </si>
  <si>
    <t>裘丰</t>
  </si>
  <si>
    <t>2.544</t>
  </si>
  <si>
    <t>201906060407</t>
  </si>
  <si>
    <t>范嘉鹏</t>
  </si>
  <si>
    <t>2.505</t>
  </si>
  <si>
    <t>201906062514</t>
  </si>
  <si>
    <t>沈佳乐</t>
  </si>
  <si>
    <t>2.328</t>
  </si>
  <si>
    <t>201906062705</t>
  </si>
  <si>
    <t>洪森杰</t>
  </si>
  <si>
    <t>2.251</t>
  </si>
  <si>
    <t>201906062417</t>
  </si>
  <si>
    <t>田奕凡</t>
  </si>
  <si>
    <t>2.246</t>
  </si>
  <si>
    <t>201906062531</t>
  </si>
  <si>
    <t>周一名</t>
  </si>
  <si>
    <t>2.221</t>
  </si>
  <si>
    <t>201906022916</t>
  </si>
  <si>
    <t>徐宇晖</t>
  </si>
  <si>
    <t>2.217</t>
  </si>
  <si>
    <t>201906062720</t>
  </si>
  <si>
    <t>徐俊豪</t>
  </si>
  <si>
    <t>2.204</t>
  </si>
  <si>
    <t>201906060712</t>
  </si>
  <si>
    <t>潘志成</t>
  </si>
  <si>
    <t>2.174</t>
  </si>
  <si>
    <t>201906061118</t>
  </si>
  <si>
    <t>王浩楠</t>
  </si>
  <si>
    <t>2.02</t>
  </si>
  <si>
    <t>201906140316</t>
  </si>
  <si>
    <t>张世卓</t>
  </si>
  <si>
    <t>1.846</t>
  </si>
  <si>
    <t>201906062713</t>
  </si>
  <si>
    <t>任佳华</t>
  </si>
  <si>
    <t>1.758</t>
  </si>
  <si>
    <t>201906062710</t>
  </si>
  <si>
    <t>陆海鹏</t>
  </si>
  <si>
    <t>1.745</t>
  </si>
  <si>
    <t>201906062722</t>
  </si>
  <si>
    <t>杨滨宇</t>
  </si>
  <si>
    <t>1.521</t>
  </si>
  <si>
    <t>201906061804</t>
  </si>
  <si>
    <t>陈嘉栋</t>
  </si>
  <si>
    <t>1.339</t>
  </si>
  <si>
    <t>201906061729</t>
  </si>
  <si>
    <t>周建龙</t>
  </si>
  <si>
    <t>1.196</t>
  </si>
  <si>
    <t>201906062006</t>
  </si>
  <si>
    <t>从林</t>
  </si>
  <si>
    <t>1.148</t>
  </si>
  <si>
    <t>201806061527</t>
  </si>
  <si>
    <t>赵福景</t>
  </si>
  <si>
    <t>1.055</t>
  </si>
  <si>
    <t>201906061829</t>
  </si>
  <si>
    <t>叶晓鹏</t>
  </si>
  <si>
    <t>0.936</t>
  </si>
  <si>
    <t>201906062709</t>
  </si>
  <si>
    <t>李先</t>
  </si>
  <si>
    <t>0.791</t>
  </si>
  <si>
    <t>插队排名，详见大三几点排名</t>
    <phoneticPr fontId="3" type="noConversion"/>
  </si>
  <si>
    <t>201906110522</t>
  </si>
  <si>
    <t>张杰</t>
  </si>
  <si>
    <t>3.9</t>
  </si>
  <si>
    <t>光电信息科学与工程</t>
  </si>
  <si>
    <t>2019光电信息科学与工程02</t>
  </si>
  <si>
    <t>201906110502</t>
  </si>
  <si>
    <t>蔡楷腾</t>
  </si>
  <si>
    <t>3.816</t>
  </si>
  <si>
    <t>201906110521</t>
  </si>
  <si>
    <t>徐森</t>
  </si>
  <si>
    <t>3.69</t>
  </si>
  <si>
    <t>201906110414</t>
  </si>
  <si>
    <t>徐匡诚</t>
  </si>
  <si>
    <t>3.659</t>
  </si>
  <si>
    <t>2019光电信息科学与工程01</t>
  </si>
  <si>
    <t>201906110408</t>
  </si>
  <si>
    <t>汤可循</t>
  </si>
  <si>
    <t>3.633</t>
  </si>
  <si>
    <t>201906110515</t>
  </si>
  <si>
    <t>彭宇浪</t>
  </si>
  <si>
    <t>3.569</t>
  </si>
  <si>
    <t>201806070409</t>
  </si>
  <si>
    <t>姜鑫瑜</t>
  </si>
  <si>
    <t>3.558</t>
  </si>
  <si>
    <t>201906110304</t>
  </si>
  <si>
    <t>陈阳</t>
  </si>
  <si>
    <t>3.532</t>
  </si>
  <si>
    <t>201906110305</t>
  </si>
  <si>
    <t>崔福洋</t>
  </si>
  <si>
    <t>3.454</t>
  </si>
  <si>
    <t>201906110419</t>
  </si>
  <si>
    <t>余勇波</t>
  </si>
  <si>
    <t>201906110512</t>
  </si>
  <si>
    <t>李政</t>
  </si>
  <si>
    <t>3.34</t>
  </si>
  <si>
    <t>201906110501</t>
  </si>
  <si>
    <t>鲍国晨</t>
  </si>
  <si>
    <t>201906110225</t>
  </si>
  <si>
    <t>赵霖浈</t>
  </si>
  <si>
    <t>3.281</t>
  </si>
  <si>
    <t>201906110504</t>
  </si>
  <si>
    <t>邓嘉创</t>
  </si>
  <si>
    <t>3.256</t>
  </si>
  <si>
    <t>201906110505</t>
  </si>
  <si>
    <t>段超余</t>
  </si>
  <si>
    <t>3.232</t>
  </si>
  <si>
    <t>201906110311</t>
  </si>
  <si>
    <t>林康巨</t>
  </si>
  <si>
    <t>3.124</t>
  </si>
  <si>
    <t>201906110417</t>
  </si>
  <si>
    <t>叶德铭</t>
  </si>
  <si>
    <t>3.064</t>
  </si>
  <si>
    <t>201906110134</t>
  </si>
  <si>
    <t>张海华</t>
  </si>
  <si>
    <t>3.033</t>
  </si>
  <si>
    <t>201906110420</t>
  </si>
  <si>
    <t>张波</t>
  </si>
  <si>
    <t>3.016</t>
  </si>
  <si>
    <t>201906110213</t>
  </si>
  <si>
    <t>莫奕蓬</t>
  </si>
  <si>
    <t>2.978</t>
  </si>
  <si>
    <t>201906110127</t>
  </si>
  <si>
    <t>王元瀚</t>
  </si>
  <si>
    <t>2.939</t>
  </si>
  <si>
    <t>201906110405</t>
  </si>
  <si>
    <t>卢立洲</t>
  </si>
  <si>
    <t>2.926</t>
  </si>
  <si>
    <t>201906110226</t>
  </si>
  <si>
    <t>赵祖东</t>
  </si>
  <si>
    <t>2.899</t>
  </si>
  <si>
    <t>201906110508</t>
  </si>
  <si>
    <t>胡海晨</t>
  </si>
  <si>
    <t>2.847</t>
  </si>
  <si>
    <t>201906110514</t>
  </si>
  <si>
    <t>马泽华</t>
  </si>
  <si>
    <t>2.845</t>
  </si>
  <si>
    <t>201906110413</t>
  </si>
  <si>
    <t>徐锦尧</t>
  </si>
  <si>
    <t>201906110403</t>
  </si>
  <si>
    <t>李超群</t>
  </si>
  <si>
    <t>201906110407</t>
  </si>
  <si>
    <t>裘烈涛</t>
  </si>
  <si>
    <t>2.786</t>
  </si>
  <si>
    <t>201906110220</t>
  </si>
  <si>
    <t>徐美迪</t>
  </si>
  <si>
    <t>2.769</t>
  </si>
  <si>
    <t>201906110221</t>
  </si>
  <si>
    <t>薛景</t>
  </si>
  <si>
    <t>2.728</t>
  </si>
  <si>
    <t>201906110401</t>
  </si>
  <si>
    <t>郭海浪</t>
  </si>
  <si>
    <t>2.715</t>
  </si>
  <si>
    <t>201906110518</t>
  </si>
  <si>
    <t>宋英杰</t>
  </si>
  <si>
    <t>2.692</t>
  </si>
  <si>
    <t>201906110519</t>
  </si>
  <si>
    <t>吴志豪</t>
  </si>
  <si>
    <t>2.595</t>
  </si>
  <si>
    <t>201906110206</t>
  </si>
  <si>
    <t>黄连飞</t>
  </si>
  <si>
    <t>2.582</t>
  </si>
  <si>
    <t>201906110218</t>
  </si>
  <si>
    <t>肖阳</t>
  </si>
  <si>
    <t>2.564</t>
  </si>
  <si>
    <t>201906110122</t>
  </si>
  <si>
    <t>任彧驰</t>
  </si>
  <si>
    <t>2.549</t>
  </si>
  <si>
    <t>201906110411</t>
  </si>
  <si>
    <t>吴泽慧</t>
  </si>
  <si>
    <t>2.481</t>
  </si>
  <si>
    <t>201906110517</t>
  </si>
  <si>
    <t>芮翱翔</t>
  </si>
  <si>
    <t>2.398</t>
  </si>
  <si>
    <t>201906110406</t>
  </si>
  <si>
    <t>马亮</t>
  </si>
  <si>
    <t>2.32</t>
  </si>
  <si>
    <t>201906110215</t>
  </si>
  <si>
    <t>沙兴哲</t>
  </si>
  <si>
    <t>2.272</t>
  </si>
  <si>
    <t>201906110821</t>
  </si>
  <si>
    <t>吴深培</t>
  </si>
  <si>
    <t>2.266</t>
  </si>
  <si>
    <t>201906110224</t>
  </si>
  <si>
    <t>张兆顺</t>
  </si>
  <si>
    <t>2.18</t>
  </si>
  <si>
    <t>201906110507</t>
  </si>
  <si>
    <t>葛佳乐</t>
  </si>
  <si>
    <t>2.129</t>
  </si>
  <si>
    <t>201906110422</t>
  </si>
  <si>
    <t>张宗琳</t>
  </si>
  <si>
    <t>2.124</t>
  </si>
  <si>
    <t>201906110418</t>
  </si>
  <si>
    <t>余沐霖</t>
  </si>
  <si>
    <t>2.094</t>
  </si>
  <si>
    <t>201906110306</t>
  </si>
  <si>
    <t>高源航</t>
  </si>
  <si>
    <t>2.09</t>
  </si>
  <si>
    <t>201906110523</t>
  </si>
  <si>
    <t>赵林伟</t>
  </si>
  <si>
    <t>2.074</t>
  </si>
  <si>
    <t>201906110208</t>
  </si>
  <si>
    <t>李航</t>
  </si>
  <si>
    <t>2.071</t>
  </si>
  <si>
    <t>201906110516</t>
  </si>
  <si>
    <t>戚乐竞</t>
  </si>
  <si>
    <t>2.045</t>
  </si>
  <si>
    <t>201906110309</t>
  </si>
  <si>
    <t>金子骍</t>
  </si>
  <si>
    <t>1.833</t>
  </si>
  <si>
    <t>201906110315</t>
  </si>
  <si>
    <t>石齐</t>
  </si>
  <si>
    <t>1.702</t>
  </si>
  <si>
    <t>201906110404</t>
  </si>
  <si>
    <t>刘雪健</t>
  </si>
  <si>
    <t>1.681</t>
  </si>
  <si>
    <t>201906110214</t>
  </si>
  <si>
    <t>普乙津</t>
  </si>
  <si>
    <t>1.644</t>
  </si>
  <si>
    <t>201906110511</t>
  </si>
  <si>
    <t>黎毓</t>
  </si>
  <si>
    <t>1.591</t>
  </si>
  <si>
    <t>201806110825</t>
  </si>
  <si>
    <t>张瑞哲</t>
  </si>
  <si>
    <t>1.418</t>
  </si>
  <si>
    <t>201906110510</t>
  </si>
  <si>
    <t>李逸飞</t>
  </si>
  <si>
    <t>1.378</t>
  </si>
  <si>
    <t>201906061129</t>
  </si>
  <si>
    <t>殷志浩</t>
  </si>
  <si>
    <t>4.161</t>
  </si>
  <si>
    <t>应用物理学</t>
  </si>
  <si>
    <t>2019应用物理学01</t>
  </si>
  <si>
    <t>201906110302</t>
  </si>
  <si>
    <t>曹天涌</t>
  </si>
  <si>
    <t>4.058</t>
  </si>
  <si>
    <t>2019应用物理学02</t>
  </si>
  <si>
    <t>201906110314</t>
  </si>
  <si>
    <t>饶依凡</t>
  </si>
  <si>
    <t>3.726</t>
  </si>
  <si>
    <t>201906110303</t>
  </si>
  <si>
    <t>陈东珠</t>
  </si>
  <si>
    <t>3.533</t>
  </si>
  <si>
    <t>201906110310</t>
  </si>
  <si>
    <t>孔令宸</t>
  </si>
  <si>
    <t>3.53</t>
  </si>
  <si>
    <t>201906110318</t>
  </si>
  <si>
    <t>吴冰</t>
  </si>
  <si>
    <t>3.507</t>
  </si>
  <si>
    <t>201906110324</t>
  </si>
  <si>
    <t>周家楠</t>
  </si>
  <si>
    <t>3.441</t>
  </si>
  <si>
    <t>201906110509</t>
  </si>
  <si>
    <t>胡银银</t>
  </si>
  <si>
    <t>3.391</t>
  </si>
  <si>
    <t>201906080215</t>
  </si>
  <si>
    <t>潘俊鹏</t>
  </si>
  <si>
    <t>3.203</t>
  </si>
  <si>
    <t>201906080608</t>
  </si>
  <si>
    <t>何家俊</t>
  </si>
  <si>
    <t>3.171</t>
  </si>
  <si>
    <t>201906110216</t>
  </si>
  <si>
    <t>王浩宇</t>
  </si>
  <si>
    <t>3.052</t>
  </si>
  <si>
    <t>201906110212</t>
  </si>
  <si>
    <t>吕哲锴</t>
  </si>
  <si>
    <t>3.015</t>
  </si>
  <si>
    <t>201906100127</t>
  </si>
  <si>
    <t>张宇洋</t>
  </si>
  <si>
    <t>2.991</t>
  </si>
  <si>
    <t>201906110207</t>
  </si>
  <si>
    <t>孔明昊</t>
  </si>
  <si>
    <t>2.955</t>
  </si>
  <si>
    <t>201906041328</t>
  </si>
  <si>
    <t>姚嘉诚</t>
  </si>
  <si>
    <t>2.935</t>
  </si>
  <si>
    <t>201906021408</t>
  </si>
  <si>
    <t>李青彧</t>
  </si>
  <si>
    <t>2.8</t>
  </si>
  <si>
    <t>201906030606</t>
  </si>
  <si>
    <t>付淮</t>
  </si>
  <si>
    <t>2.798</t>
  </si>
  <si>
    <t>201906110319</t>
  </si>
  <si>
    <t>吴方炜</t>
  </si>
  <si>
    <t>2.782</t>
  </si>
  <si>
    <t>201906052029</t>
  </si>
  <si>
    <t>詹文卿</t>
  </si>
  <si>
    <t>2.725</t>
  </si>
  <si>
    <t>201906110312</t>
  </si>
  <si>
    <t>梅星雨</t>
  </si>
  <si>
    <t>2.555</t>
  </si>
  <si>
    <t>201906110205</t>
  </si>
  <si>
    <t>何杰</t>
  </si>
  <si>
    <t>2.546</t>
  </si>
  <si>
    <t>201906110222</t>
  </si>
  <si>
    <t>叶大伟</t>
  </si>
  <si>
    <t>2.54</t>
  </si>
  <si>
    <t>201906110202</t>
  </si>
  <si>
    <t>陈林</t>
  </si>
  <si>
    <t>2.24</t>
  </si>
  <si>
    <t>201906110211</t>
  </si>
  <si>
    <t>卢朔</t>
  </si>
  <si>
    <t>2.108</t>
  </si>
  <si>
    <t>201906110108</t>
  </si>
  <si>
    <t>顾正源</t>
  </si>
  <si>
    <t>201906110513</t>
  </si>
  <si>
    <t>梁国昊</t>
  </si>
  <si>
    <t>2.033</t>
  </si>
  <si>
    <t>201906110301</t>
  </si>
  <si>
    <t>白子豪</t>
  </si>
  <si>
    <t>2.01</t>
  </si>
  <si>
    <t>201906021731</t>
  </si>
  <si>
    <t>张运铎</t>
  </si>
  <si>
    <t>1.996</t>
  </si>
  <si>
    <t>201906110325</t>
  </si>
  <si>
    <t>周天晨</t>
  </si>
  <si>
    <t>1.944</t>
  </si>
  <si>
    <t>201906110307</t>
  </si>
  <si>
    <t>郭鼎豫</t>
  </si>
  <si>
    <t>1.938</t>
  </si>
  <si>
    <t>201906110320</t>
  </si>
  <si>
    <t>吴燊飞</t>
  </si>
  <si>
    <t>1.841</t>
  </si>
  <si>
    <t>201906050532</t>
  </si>
  <si>
    <t>杨嘉伟</t>
  </si>
  <si>
    <t>1.48</t>
  </si>
  <si>
    <t>201906110217</t>
  </si>
  <si>
    <t>吴浩宇</t>
  </si>
  <si>
    <t>201906110425</t>
  </si>
  <si>
    <t>周至恺</t>
  </si>
  <si>
    <t>1.436</t>
  </si>
  <si>
    <t>201906110219</t>
  </si>
  <si>
    <t>徐晨</t>
  </si>
  <si>
    <t>201906110316</t>
  </si>
  <si>
    <t>汤隆翔</t>
  </si>
  <si>
    <t>1.31</t>
  </si>
  <si>
    <t>201906110321</t>
  </si>
  <si>
    <t>杨宝豪</t>
  </si>
  <si>
    <t>1.143</t>
  </si>
  <si>
    <t>201806110525</t>
  </si>
  <si>
    <t>张智攀</t>
  </si>
  <si>
    <t>1.01</t>
  </si>
  <si>
    <t>201806110811</t>
  </si>
  <si>
    <t>孟浩</t>
  </si>
  <si>
    <t>0.822</t>
  </si>
  <si>
    <t>大一综测分</t>
    <phoneticPr fontId="3" type="noConversion"/>
  </si>
  <si>
    <t>大二综测分</t>
    <phoneticPr fontId="3" type="noConversion"/>
  </si>
  <si>
    <t>大三综测分</t>
    <phoneticPr fontId="3" type="noConversion"/>
  </si>
  <si>
    <t>三年综测成绩</t>
    <phoneticPr fontId="3" type="noConversion"/>
  </si>
  <si>
    <t>三年综测排名</t>
    <phoneticPr fontId="3" type="noConversion"/>
  </si>
  <si>
    <t>按大三综测排名，插队排名</t>
    <phoneticPr fontId="3" type="noConversion"/>
  </si>
  <si>
    <t>不参考</t>
    <phoneticPr fontId="3" type="noConversion"/>
  </si>
  <si>
    <t>排名相加</t>
    <phoneticPr fontId="3" type="noConversion"/>
  </si>
  <si>
    <t>最终排名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</si>
</sst>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0_ "/>
  </numFmts>
  <fonts count="30" x14ac:knownFonts="1">
    <font>
      <sz val="11"/>
      <color indexed="8"/>
      <name val="等线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20">
    <xf numFmtId="0" fontId="0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5" fillId="0" borderId="0"/>
    <xf numFmtId="0" fontId="5" fillId="0" borderId="0"/>
    <xf numFmtId="0" fontId="13" fillId="5" borderId="3" applyNumberFormat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/>
    <xf numFmtId="0" fontId="10" fillId="9" borderId="0" applyNumberFormat="0" applyBorder="0" applyAlignment="0" applyProtection="0">
      <alignment vertical="center"/>
    </xf>
    <xf numFmtId="0" fontId="5" fillId="0" borderId="0"/>
    <xf numFmtId="0" fontId="15" fillId="0" borderId="4" applyNumberFormat="0" applyFill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0" borderId="5" applyNumberFormat="0" applyFill="0" applyAlignment="0" applyProtection="0">
      <alignment vertical="center"/>
    </xf>
    <xf numFmtId="0" fontId="5" fillId="0" borderId="0"/>
    <xf numFmtId="0" fontId="5" fillId="0" borderId="0"/>
    <xf numFmtId="0" fontId="17" fillId="0" borderId="5" applyNumberFormat="0" applyFill="0" applyAlignment="0" applyProtection="0">
      <alignment vertical="center"/>
    </xf>
    <xf numFmtId="0" fontId="5" fillId="0" borderId="0"/>
    <xf numFmtId="0" fontId="18" fillId="0" borderId="6" applyNumberFormat="0" applyFill="0" applyAlignment="0" applyProtection="0">
      <alignment vertical="center"/>
    </xf>
    <xf numFmtId="0" fontId="5" fillId="0" borderId="0"/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" fillId="0" borderId="0"/>
    <xf numFmtId="0" fontId="14" fillId="19" borderId="0" applyNumberFormat="0" applyBorder="0" applyAlignment="0" applyProtection="0">
      <alignment vertical="center"/>
    </xf>
    <xf numFmtId="0" fontId="5" fillId="0" borderId="0"/>
    <xf numFmtId="0" fontId="14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20" borderId="8" applyNumberFormat="0" applyFont="0" applyAlignment="0" applyProtection="0">
      <alignment vertical="center"/>
    </xf>
    <xf numFmtId="0" fontId="10" fillId="0" borderId="0">
      <alignment vertical="center"/>
    </xf>
    <xf numFmtId="0" fontId="8" fillId="20" borderId="8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2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3" borderId="3" applyNumberFormat="0" applyAlignment="0" applyProtection="0">
      <alignment vertical="center"/>
    </xf>
    <xf numFmtId="0" fontId="27" fillId="3" borderId="3" applyNumberForma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/>
    </xf>
    <xf numFmtId="177" fontId="9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5" borderId="0" xfId="0" applyFill="1">
      <alignment vertical="center"/>
    </xf>
    <xf numFmtId="177" fontId="9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5" fillId="26" borderId="1" xfId="0" applyFont="1" applyFill="1" applyBorder="1" applyAlignment="1">
      <alignment horizontal="center"/>
    </xf>
    <xf numFmtId="0" fontId="6" fillId="26" borderId="1" xfId="0" applyFont="1" applyFill="1" applyBorder="1" applyAlignment="1">
      <alignment horizontal="center"/>
    </xf>
    <xf numFmtId="177" fontId="6" fillId="26" borderId="1" xfId="0" applyNumberFormat="1" applyFont="1" applyFill="1" applyBorder="1" applyAlignment="1">
      <alignment horizontal="center"/>
    </xf>
    <xf numFmtId="0" fontId="0" fillId="26" borderId="0" xfId="0" applyFill="1">
      <alignment vertical="center"/>
    </xf>
    <xf numFmtId="177" fontId="5" fillId="26" borderId="1" xfId="0" applyNumberFormat="1" applyFont="1" applyFill="1" applyBorder="1" applyAlignment="1">
      <alignment horizontal="center"/>
    </xf>
  </cellXfs>
  <cellStyles count="220">
    <cellStyle name="20% - 强调文字颜色 1 2" xfId="2" xr:uid="{87363BF5-9933-40D5-AFCF-95FDC8DFB0BA}"/>
    <cellStyle name="20% - 强调文字颜色 1 3" xfId="28" xr:uid="{32BB8313-F51C-4084-832D-C913E9DF27EE}"/>
    <cellStyle name="20% - 强调文字颜色 2 2" xfId="31" xr:uid="{F0BDF50E-95E6-4ECB-A3C4-956BE0639C95}"/>
    <cellStyle name="20% - 强调文字颜色 2 3" xfId="26" xr:uid="{91E70789-46D8-44A2-8A71-57544AF6A968}"/>
    <cellStyle name="20% - 强调文字颜色 3 2" xfId="29" xr:uid="{75D44257-FD69-4DD4-B3C5-FB492D1BD233}"/>
    <cellStyle name="20% - 强调文字颜色 3 3" xfId="19" xr:uid="{D2EED262-BA73-4906-AEA5-16DC256FD138}"/>
    <cellStyle name="20% - 强调文字颜色 4 2" xfId="33" xr:uid="{B7EDC993-AB18-4C35-9447-03180941BD6C}"/>
    <cellStyle name="20% - 强调文字颜色 4 3" xfId="35" xr:uid="{35114A5F-EC17-452A-AF82-100D18379B7E}"/>
    <cellStyle name="20% - 强调文字颜色 5 2" xfId="36" xr:uid="{4322619A-91CA-4787-98C6-D5D4DCAB73B8}"/>
    <cellStyle name="20% - 强调文字颜色 5 3" xfId="16" xr:uid="{F1CF815C-F18A-412E-BE4C-3F4570E2FCB5}"/>
    <cellStyle name="20% - 强调文字颜色 6 2" xfId="37" xr:uid="{77D807ED-B08F-4A91-87F8-8D31AC4ACD9C}"/>
    <cellStyle name="20% - 强调文字颜色 6 3" xfId="27" xr:uid="{33B976F6-A422-42E8-BFF1-1E90C0322B2F}"/>
    <cellStyle name="40% - 强调文字颜色 1 2" xfId="25" xr:uid="{273FB657-F3B0-48C7-A9F0-B78E0E3AE32E}"/>
    <cellStyle name="40% - 强调文字颜色 1 3" xfId="38" xr:uid="{F0D0E637-B14A-412D-8B8C-19E71989FC8C}"/>
    <cellStyle name="40% - 强调文字颜色 2 2" xfId="39" xr:uid="{ACD68F4E-0EDE-4E9B-88F0-1B1226EC7383}"/>
    <cellStyle name="40% - 强调文字颜色 2 3" xfId="40" xr:uid="{DF508FC6-CE60-4D1E-8F97-F00C6E5A694E}"/>
    <cellStyle name="40% - 强调文字颜色 3 2" xfId="41" xr:uid="{F044C2F7-0DC4-412E-90AB-C8117956C2D9}"/>
    <cellStyle name="40% - 强调文字颜色 3 3" xfId="42" xr:uid="{7E432005-6774-427C-BB1A-C1743736E7D5}"/>
    <cellStyle name="40% - 强调文字颜色 4 2" xfId="17" xr:uid="{098A735C-2FF0-4F5C-BFAE-A9C370185806}"/>
    <cellStyle name="40% - 强调文字颜色 4 3" xfId="43" xr:uid="{D7C0201B-9810-4F0F-BE1E-7699991029BD}"/>
    <cellStyle name="40% - 强调文字颜色 5 2" xfId="44" xr:uid="{6D2CF322-FBA5-4938-A8DB-1EB8639E1CE3}"/>
    <cellStyle name="40% - 强调文字颜色 5 3" xfId="45" xr:uid="{4CF1934D-EC08-4548-B706-F79105B21C2E}"/>
    <cellStyle name="40% - 强调文字颜色 6 2" xfId="46" xr:uid="{F485232C-CEA7-4D5E-84DF-C712319FEC3F}"/>
    <cellStyle name="40% - 强调文字颜色 6 3" xfId="47" xr:uid="{798666A2-865C-4E6C-BD21-8122C2ED95E7}"/>
    <cellStyle name="60% - 强调文字颜色 1 2" xfId="48" xr:uid="{C0061D26-B085-4162-9E42-25A823E43D93}"/>
    <cellStyle name="60% - 强调文字颜色 1 3" xfId="49" xr:uid="{502BFC9C-38DE-4FAB-8952-3C0F5D4F4E85}"/>
    <cellStyle name="60% - 强调文字颜色 2 2" xfId="51" xr:uid="{80DF286C-C826-49E0-9F48-B16CCA42FDF9}"/>
    <cellStyle name="60% - 强调文字颜色 2 3" xfId="9" xr:uid="{7D1338DE-5FE3-4A70-B541-2D0C068FFDAA}"/>
    <cellStyle name="60% - 强调文字颜色 3 2" xfId="52" xr:uid="{D3839DAD-3BD1-42C7-A6DC-77B9CCDC6A1F}"/>
    <cellStyle name="60% - 强调文字颜色 3 3" xfId="53" xr:uid="{4C4FB614-E8B5-41E9-AE48-764B4833A9E6}"/>
    <cellStyle name="60% - 强调文字颜色 4 2" xfId="54" xr:uid="{7E241CA5-C627-444E-B103-939B03D05092}"/>
    <cellStyle name="60% - 强调文字颜色 4 3" xfId="55" xr:uid="{795A08DB-3C98-4853-99E5-377E4BF53BFA}"/>
    <cellStyle name="60% - 强调文字颜色 5 2" xfId="56" xr:uid="{563F71D7-7A29-40A5-B667-80D26FACC3B2}"/>
    <cellStyle name="60% - 强调文字颜色 5 3" xfId="57" xr:uid="{019A94E1-1317-4F2A-B1F2-D4A7D5584736}"/>
    <cellStyle name="60% - 强调文字颜色 6 2" xfId="58" xr:uid="{D82BC97B-246D-44A9-8988-536C16F455B9}"/>
    <cellStyle name="60% - 强调文字颜色 6 3" xfId="30" xr:uid="{E62DCAAD-4013-4AFB-A8F4-94BCB1587AB1}"/>
    <cellStyle name="标题 1 2" xfId="61" xr:uid="{ACAB8B7D-A103-4591-8A9D-4A40E50F93B9}"/>
    <cellStyle name="标题 1 3" xfId="64" xr:uid="{82262FE1-3ABD-48A9-A0F4-790594768482}"/>
    <cellStyle name="标题 2 2" xfId="66" xr:uid="{2F4F3835-4EFF-468E-AD88-08003AAF283F}"/>
    <cellStyle name="标题 2 3" xfId="68" xr:uid="{CFADFBDF-4A34-4431-B48C-388BEA533E4A}"/>
    <cellStyle name="标题 3 2" xfId="69" xr:uid="{1A28FA13-BF79-4F9A-A28B-46DEFD5123E7}"/>
    <cellStyle name="标题 3 3" xfId="70" xr:uid="{51AC2828-E1A0-44A1-AD15-04B0FD798F98}"/>
    <cellStyle name="标题 4 2" xfId="71" xr:uid="{BA117DB2-84D5-4B2D-A3AA-1E9832CC9815}"/>
    <cellStyle name="标题 4 3" xfId="72" xr:uid="{364758DF-2299-4FA5-B380-DAF3CE1DB0E9}"/>
    <cellStyle name="标题 5" xfId="73" xr:uid="{5278A438-8BC9-484E-AC46-E910978D2D85}"/>
    <cellStyle name="标题 6" xfId="74" xr:uid="{9BF94C56-9540-487D-8920-8544FFB8E6F3}"/>
    <cellStyle name="差 2" xfId="75" xr:uid="{DEDD0C71-D94C-48F3-B83E-2DD897E68214}"/>
    <cellStyle name="差 3" xfId="76" xr:uid="{F46B4D40-3953-4AFF-B7A2-C59F639A6769}"/>
    <cellStyle name="常规" xfId="0" builtinId="0"/>
    <cellStyle name="常规 10" xfId="77" xr:uid="{09F60315-C1E7-42BE-8C69-70E97524C7D2}"/>
    <cellStyle name="常规 100" xfId="79" xr:uid="{4EC79E5F-696B-412E-8403-A8B859F057C1}"/>
    <cellStyle name="常规 101" xfId="81" xr:uid="{F5E9EB7E-41FA-4086-A167-4BE7AF2B15C2}"/>
    <cellStyle name="常规 102" xfId="82" xr:uid="{A36B21B9-6837-4BEE-9316-B830A09F2B40}"/>
    <cellStyle name="常规 103" xfId="83" xr:uid="{20E99B5A-1BE1-4457-BAEA-A5C8EC37A147}"/>
    <cellStyle name="常规 104" xfId="84" xr:uid="{5C719C69-033D-49F4-B7D4-1B8BE29C95FB}"/>
    <cellStyle name="常规 105" xfId="86" xr:uid="{EB65D866-1960-45C5-8054-DF779094007A}"/>
    <cellStyle name="常规 106" xfId="88" xr:uid="{747EFCBA-69F1-4D70-8575-B2E5FCC21542}"/>
    <cellStyle name="常规 107" xfId="90" xr:uid="{859CF16B-0AD7-423A-84CB-28280C259959}"/>
    <cellStyle name="常规 108" xfId="92" xr:uid="{7EF63C3A-2847-45A7-A25A-0A74E8071061}"/>
    <cellStyle name="常规 109" xfId="94" xr:uid="{23F78D9F-A77B-4EEA-8E4C-DED1C26F4FF5}"/>
    <cellStyle name="常规 11" xfId="95" xr:uid="{11613503-E8F0-44E1-9CA3-39F50F830E52}"/>
    <cellStyle name="常规 110" xfId="85" xr:uid="{82B55F30-0CFD-4E71-A21F-7417761CFA65}"/>
    <cellStyle name="常规 111" xfId="87" xr:uid="{646AE056-D89B-4EBB-9AD9-42D6A5C94DF0}"/>
    <cellStyle name="常规 112" xfId="89" xr:uid="{87D0E688-59CC-4686-8C86-830151AC0777}"/>
    <cellStyle name="常规 113" xfId="91" xr:uid="{036F1816-38DE-40F5-8BA6-CA500030E068}"/>
    <cellStyle name="常规 114" xfId="93" xr:uid="{10541A2B-1A7E-4C6E-8279-2C26775A33E6}"/>
    <cellStyle name="常规 115" xfId="96" xr:uid="{C8F15A20-39F9-4B35-82ED-998A7142B2D0}"/>
    <cellStyle name="常规 116" xfId="97" xr:uid="{D65C68A8-7BB0-45E0-A292-33821ABC9061}"/>
    <cellStyle name="常规 117" xfId="98" xr:uid="{0FB2AC26-43D2-4469-8AE0-7B24DDA3EB61}"/>
    <cellStyle name="常规 118" xfId="1" xr:uid="{F65F7275-640E-448F-B801-5B7C756EE441}"/>
    <cellStyle name="常规 12" xfId="99" xr:uid="{B4194889-D5B9-4028-90FD-B66B8D21F1AB}"/>
    <cellStyle name="常规 13" xfId="100" xr:uid="{7351BADB-CA9B-4116-B2B1-24EED406ADA4}"/>
    <cellStyle name="常规 14" xfId="101" xr:uid="{5F4F21D6-A695-4778-8483-C063E354F63D}"/>
    <cellStyle name="常规 15" xfId="103" xr:uid="{40715DF8-A746-46D1-AD48-4464FB476E37}"/>
    <cellStyle name="常规 16" xfId="105" xr:uid="{62574744-E2F9-4F07-84E8-D2FA2FF0E4AC}"/>
    <cellStyle name="常规 17" xfId="107" xr:uid="{AD34C938-F5E3-47E5-895B-ECFEAA2A0A69}"/>
    <cellStyle name="常规 18" xfId="109" xr:uid="{19F0CF43-DA6C-45D5-9E4B-EA4BA3347C02}"/>
    <cellStyle name="常规 19" xfId="111" xr:uid="{A62CFD38-C428-4CCA-B833-E3A36CBE2AF6}"/>
    <cellStyle name="常规 2" xfId="112" xr:uid="{338C890E-5F53-4453-B3F7-0CAA70FB740B}"/>
    <cellStyle name="常规 2 2" xfId="113" xr:uid="{B526CE6A-C2F9-4A2C-BE39-0F68FD1C8350}"/>
    <cellStyle name="常规 2 3" xfId="114" xr:uid="{42E47696-BE2F-4EF8-B641-E77B5D807ACC}"/>
    <cellStyle name="常规 2 4" xfId="115" xr:uid="{1B2412CE-4174-4784-90C3-7476CAC73870}"/>
    <cellStyle name="常规 2 5" xfId="117" xr:uid="{9DA673CA-2A46-4C85-B2F9-F3E834C27E04}"/>
    <cellStyle name="常规 20" xfId="102" xr:uid="{3FB730F2-A5A7-4F8F-AF40-EFB63C58E8C5}"/>
    <cellStyle name="常规 21" xfId="104" xr:uid="{3FFFA6DE-104D-4C85-BDEE-55DABA8D4306}"/>
    <cellStyle name="常规 22" xfId="106" xr:uid="{9A0E2AEE-07B2-422E-833C-A51449689D13}"/>
    <cellStyle name="常规 23" xfId="108" xr:uid="{A470B356-1DF5-41F0-ADA7-805116ECD5CF}"/>
    <cellStyle name="常规 24" xfId="110" xr:uid="{15E3E5C9-5204-4070-AD09-4FE03FE7F1EE}"/>
    <cellStyle name="常规 25" xfId="119" xr:uid="{6E995008-A43B-41CE-A06A-AABC8C7F9A88}"/>
    <cellStyle name="常规 26" xfId="15" xr:uid="{542049D9-E830-49D1-AABF-B7D59774BFB8}"/>
    <cellStyle name="常规 27" xfId="121" xr:uid="{1DC7F57F-9C1B-4592-87AD-7C9FBDDAED12}"/>
    <cellStyle name="常规 28" xfId="123" xr:uid="{FF6F5BF0-9651-46FE-9A0F-2C5EE3CB140C}"/>
    <cellStyle name="常规 29" xfId="125" xr:uid="{60A4250B-6075-4E69-8D7E-607457CCFEE4}"/>
    <cellStyle name="常规 3" xfId="32" xr:uid="{57D2E861-1FF4-4F6E-8D43-1538422B5D05}"/>
    <cellStyle name="常规 3 2" xfId="126" xr:uid="{9155DDEB-81B6-44BA-B3A9-A4A4A06B1EBD}"/>
    <cellStyle name="常规 3 3" xfId="127" xr:uid="{E278A558-32EF-4AAD-B884-87789057F485}"/>
    <cellStyle name="常规 3 4" xfId="128" xr:uid="{15D7FD66-5F8F-4F58-9E28-B1E023E50A28}"/>
    <cellStyle name="常规 3 5" xfId="130" xr:uid="{7F5A37FF-FAE3-4A0C-A96A-14432BD8A5EA}"/>
    <cellStyle name="常规 30" xfId="118" xr:uid="{1F891B31-55BA-4C4E-BD2B-E8724E936885}"/>
    <cellStyle name="常规 31" xfId="14" xr:uid="{55851CB8-5989-42ED-B499-F0EEA2FACB59}"/>
    <cellStyle name="常规 32" xfId="120" xr:uid="{11F1504F-1966-46C1-B274-DF669DADC60F}"/>
    <cellStyle name="常规 33" xfId="122" xr:uid="{EE160E80-591A-4D39-B4D4-A7BFDF3D4F5B}"/>
    <cellStyle name="常规 34" xfId="124" xr:uid="{8F06E71E-C697-49DA-A345-CAC4BB1F3E1B}"/>
    <cellStyle name="常规 35" xfId="132" xr:uid="{24E7083A-7BF7-4E3F-94F3-D816E0F48CFB}"/>
    <cellStyle name="常规 36" xfId="134" xr:uid="{C0674551-6D45-4D66-A60C-5C78026B5359}"/>
    <cellStyle name="常规 37" xfId="136" xr:uid="{22BF81F8-BDFA-4C2A-92B5-9E77C5A064EC}"/>
    <cellStyle name="常规 38" xfId="138" xr:uid="{86E28AF7-B320-49F1-88A1-27C71734D221}"/>
    <cellStyle name="常规 39" xfId="5" xr:uid="{62B844C9-2A15-410F-A1DD-A5987054EAA1}"/>
    <cellStyle name="常规 4" xfId="34" xr:uid="{87C0FE0D-AF9A-42A0-B812-993551B873DD}"/>
    <cellStyle name="常规 4 2" xfId="139" xr:uid="{3EB10A29-D668-45E7-A669-469D53B2AF1B}"/>
    <cellStyle name="常规 40" xfId="131" xr:uid="{1972AE65-79FC-4A39-8D7A-7AA5EF319CA9}"/>
    <cellStyle name="常规 41" xfId="133" xr:uid="{80FEBB95-DE43-49BF-B48F-E662495F44A3}"/>
    <cellStyle name="常规 42" xfId="135" xr:uid="{3D3B879D-FB65-4A7B-B7FE-520ED39C6E73}"/>
    <cellStyle name="常规 43" xfId="137" xr:uid="{DEF5B4A0-D3A9-4DCA-8E0D-EE4B3E7586C8}"/>
    <cellStyle name="常规 44" xfId="4" xr:uid="{84EF60C8-7FD3-45DB-BCAE-F255815DA207}"/>
    <cellStyle name="常规 45" xfId="141" xr:uid="{3E477B75-B6C3-4FD4-857E-BD8446E4AE09}"/>
    <cellStyle name="常规 46" xfId="60" xr:uid="{6D5D70CC-D737-4174-9A5C-CE38DF712DC9}"/>
    <cellStyle name="常规 47" xfId="63" xr:uid="{106BBD3A-0723-4A19-BB4D-DF7984B03A7F}"/>
    <cellStyle name="常规 48" xfId="143" xr:uid="{D356215E-84F3-4038-A7B7-193C48E4212A}"/>
    <cellStyle name="常规 49" xfId="145" xr:uid="{BCC15E4A-8A45-4E08-8BA6-8C95B24D9304}"/>
    <cellStyle name="常规 5" xfId="50" xr:uid="{D351F8C8-863B-4FFC-BE93-FE7FD0CC6231}"/>
    <cellStyle name="常规 5 2" xfId="11" xr:uid="{B4727B54-F537-465E-87D0-6DA36AF471E2}"/>
    <cellStyle name="常规 5 3" xfId="146" xr:uid="{4E6F81BD-60FE-4C9A-8120-F1173A4AAC47}"/>
    <cellStyle name="常规 50" xfId="140" xr:uid="{80234033-68E2-4204-AEF7-C61D1C34E876}"/>
    <cellStyle name="常规 51" xfId="59" xr:uid="{A716F775-4379-413A-8063-F65E96562ED5}"/>
    <cellStyle name="常规 52" xfId="62" xr:uid="{A109F91E-6502-441B-85D8-246069E3C2B1}"/>
    <cellStyle name="常规 53" xfId="142" xr:uid="{088685AF-6D7F-43FE-B6B0-DB09A66E39CE}"/>
    <cellStyle name="常规 54" xfId="144" xr:uid="{D6BA6B2B-24F8-476E-B14C-A9639B05B83D}"/>
    <cellStyle name="常规 55" xfId="148" xr:uid="{E8A2425B-F540-4B5F-A265-339047DD5452}"/>
    <cellStyle name="常规 56" xfId="150" xr:uid="{08FD976F-6BA3-400F-A3A9-6215A7D710B0}"/>
    <cellStyle name="常规 57" xfId="152" xr:uid="{277FB33B-FCAC-4FDF-B445-8751708BEF31}"/>
    <cellStyle name="常规 58" xfId="154" xr:uid="{90F76284-9950-4B6A-BF40-AFFAA4BA4B2F}"/>
    <cellStyle name="常规 59" xfId="156" xr:uid="{EF86C37B-1366-4A2D-A36D-1B200ADA89AD}"/>
    <cellStyle name="常规 6" xfId="8" xr:uid="{E9214411-CE37-4042-B94B-767577144C19}"/>
    <cellStyle name="常规 6 2" xfId="158" xr:uid="{B6B946C8-1497-498F-8609-099C1581AD9F}"/>
    <cellStyle name="常规 6 3" xfId="160" xr:uid="{F4D5C497-E356-4EA2-95D2-DC897F072C43}"/>
    <cellStyle name="常规 6 4" xfId="161" xr:uid="{FB508E75-0326-4AAE-91D3-5D59683EC7FD}"/>
    <cellStyle name="常规 6 5" xfId="10" xr:uid="{C65E0DC9-2F60-41CA-9C78-76FC34C2392D}"/>
    <cellStyle name="常规 6 6" xfId="162" xr:uid="{A05FE05C-F784-4815-8628-FECCD9BEA230}"/>
    <cellStyle name="常规 60" xfId="147" xr:uid="{14D7022E-7481-476A-8735-629E71F819FA}"/>
    <cellStyle name="常规 61" xfId="149" xr:uid="{431CA617-E890-4CCF-8466-D891CE334BC7}"/>
    <cellStyle name="常规 62" xfId="151" xr:uid="{4CBA9816-C938-408A-9292-AB2828F33084}"/>
    <cellStyle name="常规 63" xfId="153" xr:uid="{575A9448-11C4-4006-96D5-1BD23430BAF1}"/>
    <cellStyle name="常规 64" xfId="155" xr:uid="{854F462F-5090-413E-8D32-A9B0DD1826D6}"/>
    <cellStyle name="常规 65" xfId="164" xr:uid="{F3370DE4-8B8E-407F-8537-4A1A0D71B362}"/>
    <cellStyle name="常规 66" xfId="166" xr:uid="{541D94CE-3FA3-4953-8C3E-9EF81954280D}"/>
    <cellStyle name="常规 67" xfId="169" xr:uid="{4B6A1AB0-6EC5-40A5-87EF-333A862CA092}"/>
    <cellStyle name="常规 68" xfId="172" xr:uid="{E1647219-43ED-4B9C-84CB-A26EE6149C06}"/>
    <cellStyle name="常规 69" xfId="174" xr:uid="{F38CAA74-0DB6-4476-A39C-78F283AA8368}"/>
    <cellStyle name="常规 7" xfId="175" xr:uid="{DD2838A3-AD4B-4748-B4A4-B6EDDED57483}"/>
    <cellStyle name="常规 7 2" xfId="176" xr:uid="{3638F03B-033E-4132-9EB5-0C4581971A32}"/>
    <cellStyle name="常规 7 3" xfId="7" xr:uid="{0677D136-55AB-47C3-AD5A-89EBF6D6AF68}"/>
    <cellStyle name="常规 70" xfId="163" xr:uid="{2B445C87-F85D-4705-B8CE-2E7B375A8D9E}"/>
    <cellStyle name="常规 71" xfId="165" xr:uid="{A2E4BB53-51C2-4DF2-911B-97A8C784F966}"/>
    <cellStyle name="常规 72" xfId="168" xr:uid="{9F7F7049-6539-4288-A268-769A2492DD6B}"/>
    <cellStyle name="常规 73" xfId="171" xr:uid="{024E2ABE-DF53-4D08-9F79-B043C88A54B0}"/>
    <cellStyle name="常规 74" xfId="173" xr:uid="{24A41901-698A-4EF1-B590-04520EC97E86}"/>
    <cellStyle name="常规 75" xfId="178" xr:uid="{D4A72964-2D13-4D59-A53D-B88242791077}"/>
    <cellStyle name="常规 76" xfId="180" xr:uid="{B5583E42-330C-43C2-9F6B-79BEB79B50F6}"/>
    <cellStyle name="常规 77" xfId="182" xr:uid="{8F46C003-E0AE-4BF6-BD03-CE6118FD69DF}"/>
    <cellStyle name="常规 78" xfId="184" xr:uid="{4823B003-AD05-4CA3-9477-D80A7FB975D7}"/>
    <cellStyle name="常规 79" xfId="186" xr:uid="{2F433912-94F3-45A0-8F45-CE7806AAC33E}"/>
    <cellStyle name="常规 8" xfId="187" xr:uid="{9D30B708-6275-44C9-B7BC-4581BDF7B8F2}"/>
    <cellStyle name="常规 8 2" xfId="20" xr:uid="{9D9C4802-4B83-43F6-B994-D93D4B49F2CE}"/>
    <cellStyle name="常规 8 3" xfId="18" xr:uid="{2E77F34F-1FF3-4B75-988C-1F161821B916}"/>
    <cellStyle name="常规 80" xfId="177" xr:uid="{DF4C6E6F-120A-4D3A-A4FE-3A1FFD40EB62}"/>
    <cellStyle name="常规 81" xfId="179" xr:uid="{59653D4E-8721-4136-AAD9-E14313FB40C5}"/>
    <cellStyle name="常规 82" xfId="181" xr:uid="{6969620C-7BB5-4A41-ABBB-859B6287E275}"/>
    <cellStyle name="常规 83" xfId="183" xr:uid="{6DE47B54-A383-4D71-A6BE-0280E71422A0}"/>
    <cellStyle name="常规 84" xfId="185" xr:uid="{F6EDE2B1-9884-4CBE-A867-C07781A2C3ED}"/>
    <cellStyle name="常规 85" xfId="13" xr:uid="{953F1E98-E896-4026-A953-7DCEE38E01AE}"/>
    <cellStyle name="常规 86" xfId="189" xr:uid="{5AAB44D6-56D1-4B7B-BAEF-92C690D580C4}"/>
    <cellStyle name="常规 87" xfId="191" xr:uid="{828079A3-2767-4F51-B277-149470ABB849}"/>
    <cellStyle name="常规 88" xfId="193" xr:uid="{0C0B3EE7-6B27-425F-A185-25F1F3D31942}"/>
    <cellStyle name="常规 89" xfId="195" xr:uid="{B73DBB62-3763-4CD0-96E2-21EFC593703D}"/>
    <cellStyle name="常规 9" xfId="196" xr:uid="{6999E180-05DB-4156-BF61-FFD70E7852CF}"/>
    <cellStyle name="常规 90" xfId="12" xr:uid="{5DBF2E82-DB02-44A2-B15E-2521386C6D33}"/>
    <cellStyle name="常规 91" xfId="188" xr:uid="{A7AFEADA-2AE4-4F5D-8EDC-B6E64021EA2A}"/>
    <cellStyle name="常规 92" xfId="190" xr:uid="{CF99D7C5-C360-453B-A064-3D5088E5022D}"/>
    <cellStyle name="常规 93" xfId="192" xr:uid="{D7C6672B-BFB3-4835-9A4D-DE11317CCDC3}"/>
    <cellStyle name="常规 94" xfId="194" xr:uid="{5F1E3B34-19C1-404B-866B-71651DFB8FA0}"/>
    <cellStyle name="常规 95" xfId="197" xr:uid="{9CF1D408-749F-4804-9DB5-CB4AE556BEC8}"/>
    <cellStyle name="常规 96" xfId="65" xr:uid="{EC6978C5-E5A8-493B-9A18-BD141DB6D3E0}"/>
    <cellStyle name="常规 97" xfId="67" xr:uid="{F84862E7-B6E2-497A-8171-200C90624E51}"/>
    <cellStyle name="常规 98" xfId="198" xr:uid="{75E674FE-38BB-4234-B7BA-9A8F8A2CF828}"/>
    <cellStyle name="常规 99" xfId="199" xr:uid="{123D4F6A-5CFA-4991-9DE1-9D582BE5AEEA}"/>
    <cellStyle name="好 2" xfId="200" xr:uid="{27FD05CD-CC06-4A54-A475-AD1D9BBC7C7D}"/>
    <cellStyle name="好 3" xfId="201" xr:uid="{0780AE74-551F-4C6A-B41A-81FF5B3EA463}"/>
    <cellStyle name="汇总 2" xfId="202" xr:uid="{6F7D7481-E9B4-4579-9EC0-4EB8472620BF}"/>
    <cellStyle name="汇总 3" xfId="203" xr:uid="{E45D8034-A54B-4744-93FE-37C1962845C4}"/>
    <cellStyle name="计算 2" xfId="6" xr:uid="{C2B45443-481A-4B19-8B3A-E5B1EA3DACB6}"/>
    <cellStyle name="计算 3" xfId="23" xr:uid="{07910090-9DFB-4F5B-B369-DFD30516120C}"/>
    <cellStyle name="检查单元格 2" xfId="204" xr:uid="{D0AECCD7-B77D-4430-9A80-FAC323E674EF}"/>
    <cellStyle name="检查单元格 3" xfId="205" xr:uid="{1BC9480E-1197-4F2D-9168-5E09E1B9DE74}"/>
    <cellStyle name="解释性文本 2" xfId="206" xr:uid="{DCFF1DAF-7A64-4886-95C6-F34BED4C5C20}"/>
    <cellStyle name="解释性文本 3" xfId="207" xr:uid="{1858D7E3-5B0A-452B-BC8A-FFFC74B26D86}"/>
    <cellStyle name="警告文本 2" xfId="167" xr:uid="{F27A6E82-3ABF-4B12-B8B7-98DC6FF4F2BD}"/>
    <cellStyle name="警告文本 3" xfId="170" xr:uid="{77793406-7715-44EF-A198-F0E85FD205BF}"/>
    <cellStyle name="链接单元格 2" xfId="208" xr:uid="{08B45E02-37DE-44EE-9467-C6F17A50D98A}"/>
    <cellStyle name="链接单元格 3" xfId="21" xr:uid="{07CADDB9-D436-493E-B387-30B74D5FBAC2}"/>
    <cellStyle name="强调文字颜色 1 2" xfId="209" xr:uid="{5E466649-3CA9-4069-9F9E-D01908D0AA7B}"/>
    <cellStyle name="强调文字颜色 1 3" xfId="210" xr:uid="{B90EFB31-0B55-42A1-83BE-CB69FFFCF645}"/>
    <cellStyle name="强调文字颜色 2 2" xfId="211" xr:uid="{318F0963-7465-4781-B560-9866127070C5}"/>
    <cellStyle name="强调文字颜色 2 3" xfId="212" xr:uid="{38C9C6F4-3C72-4E19-85E4-FA74C2869D76}"/>
    <cellStyle name="强调文字颜色 3 2" xfId="213" xr:uid="{E57926E4-2533-4640-A258-47828BFC5892}"/>
    <cellStyle name="强调文字颜色 3 3" xfId="214" xr:uid="{5548AF0A-3770-4B94-82F4-8FBEAD8D6A81}"/>
    <cellStyle name="强调文字颜色 4 2" xfId="116" xr:uid="{DC597E99-8903-489E-A179-A88CBD754191}"/>
    <cellStyle name="强调文字颜色 4 3" xfId="215" xr:uid="{32749C17-43B5-4533-A4DB-EA1236F836BD}"/>
    <cellStyle name="强调文字颜色 5 2" xfId="129" xr:uid="{6EB44B68-C833-4CED-8893-B39BBAAFED4B}"/>
    <cellStyle name="强调文字颜色 5 3" xfId="216" xr:uid="{61E29939-B19E-4603-9293-E46D93C7B2C4}"/>
    <cellStyle name="强调文字颜色 6 2" xfId="78" xr:uid="{64548C79-57CF-41EE-A4F7-CEF0E9CE3776}"/>
    <cellStyle name="强调文字颜色 6 3" xfId="80" xr:uid="{42663B99-569C-4330-95D0-876E6E829F27}"/>
    <cellStyle name="适中 2" xfId="24" xr:uid="{BEEBF689-F437-4B82-999B-25C51B035AA0}"/>
    <cellStyle name="适中 3" xfId="217" xr:uid="{ADA1AAB7-D033-4DDC-9D0D-3D18E7FD5210}"/>
    <cellStyle name="输出 2" xfId="22" xr:uid="{36AE9985-2ACA-444A-AE4F-F0DD3C51BDEA}"/>
    <cellStyle name="输出 3" xfId="3" xr:uid="{BD898000-7D22-47DC-8319-71A2FDC51DF7}"/>
    <cellStyle name="输入 2" xfId="218" xr:uid="{C6E57B34-0730-45C0-AC56-985752A73423}"/>
    <cellStyle name="输入 3" xfId="219" xr:uid="{F47EAAF3-AF61-449E-8470-8F8B09514CBB}"/>
    <cellStyle name="注释 2" xfId="157" xr:uid="{E02F7050-B622-4D3E-A862-EB681600E374}"/>
    <cellStyle name="注释 3" xfId="159" xr:uid="{39005780-9DD7-4217-BFC0-9094EE43E3D3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20200930070640_91386%20(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Rar$DIa18032.11687\19&#32423;&#24212;&#29289;&#32456;&#31295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Rar$DIa6588.12065\19&#32423;&#24212;&#29289;&#32456;&#3129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Rar$DIa6588.33943\19&#32423;&#20809;&#20449;&#32456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Rar$DIa18032.4969\19&#32423;&#24212;&#25968;&#32456;&#312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Rar$DIa6588.20771\19&#32423;&#24212;&#25968;&#32456;&#3129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eChat%20Files/mandeabc/FileStorage/File/2022-09/&#32508;&#27979;&#34917;&#2057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Rar$DIa18032.19719\19&#32423;&#20449;&#35745;&#32456;&#3129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Rar$DIa21300.22878\19&#32423;&#20449;&#35745;&#32456;&#3129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Rar$DIa18032.13621\19&#32423;&#22823;&#25968;&#25454;&#32456;&#31295;(21.10.2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Rar$DIa6588.12410\19&#32423;&#22823;&#25968;&#25454;&#32456;&#3129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20200930070704_21420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5">
          <cell r="B5" t="str">
            <v>刘佳韵</v>
          </cell>
          <cell r="C5">
            <v>4.07</v>
          </cell>
          <cell r="D5">
            <v>1</v>
          </cell>
          <cell r="E5">
            <v>87.32</v>
          </cell>
          <cell r="F5">
            <v>90.7</v>
          </cell>
          <cell r="G5">
            <v>75</v>
          </cell>
          <cell r="H5">
            <v>1.6</v>
          </cell>
          <cell r="I5">
            <v>0.1</v>
          </cell>
          <cell r="J5">
            <v>2.75</v>
          </cell>
          <cell r="K5">
            <v>4</v>
          </cell>
          <cell r="L5">
            <v>4</v>
          </cell>
          <cell r="M5">
            <v>100.56599999999999</v>
          </cell>
        </row>
        <row r="6">
          <cell r="B6" t="str">
            <v>张晓婷</v>
          </cell>
          <cell r="C6">
            <v>3.09</v>
          </cell>
          <cell r="D6">
            <v>18</v>
          </cell>
          <cell r="E6">
            <v>90.835999999999999</v>
          </cell>
          <cell r="F6">
            <v>80.900000000000006</v>
          </cell>
          <cell r="G6">
            <v>82.5</v>
          </cell>
          <cell r="H6">
            <v>1.1000000000000001</v>
          </cell>
          <cell r="I6">
            <v>0.3</v>
          </cell>
          <cell r="J6">
            <v>4.25</v>
          </cell>
          <cell r="K6">
            <v>5.0999999999999996</v>
          </cell>
          <cell r="L6">
            <v>4</v>
          </cell>
          <cell r="M6">
            <v>98.790799999999976</v>
          </cell>
        </row>
        <row r="7">
          <cell r="B7" t="str">
            <v>朱露瑶</v>
          </cell>
          <cell r="C7">
            <v>3.72</v>
          </cell>
          <cell r="D7">
            <v>3</v>
          </cell>
          <cell r="E7">
            <v>92.18</v>
          </cell>
          <cell r="F7">
            <v>87.2</v>
          </cell>
          <cell r="G7">
            <v>84</v>
          </cell>
          <cell r="H7">
            <v>2.4</v>
          </cell>
          <cell r="I7">
            <v>0</v>
          </cell>
          <cell r="J7">
            <v>0</v>
          </cell>
          <cell r="K7">
            <v>4</v>
          </cell>
          <cell r="L7">
            <v>4</v>
          </cell>
          <cell r="M7">
            <v>98.774000000000015</v>
          </cell>
        </row>
        <row r="8">
          <cell r="B8" t="str">
            <v>林嘉慧</v>
          </cell>
          <cell r="C8">
            <v>3.81</v>
          </cell>
          <cell r="D8">
            <v>2</v>
          </cell>
          <cell r="E8">
            <v>86.56</v>
          </cell>
          <cell r="F8">
            <v>88.1</v>
          </cell>
          <cell r="G8">
            <v>88</v>
          </cell>
          <cell r="H8">
            <v>0.1</v>
          </cell>
          <cell r="I8">
            <v>0</v>
          </cell>
          <cell r="J8">
            <v>1</v>
          </cell>
          <cell r="K8">
            <v>4</v>
          </cell>
          <cell r="L8">
            <v>4</v>
          </cell>
          <cell r="M8">
            <v>96.72799999999998</v>
          </cell>
        </row>
        <row r="9">
          <cell r="B9" t="str">
            <v>叶芷瑶</v>
          </cell>
          <cell r="C9">
            <v>3.72</v>
          </cell>
          <cell r="D9">
            <v>3</v>
          </cell>
          <cell r="E9">
            <v>90.546000000000006</v>
          </cell>
          <cell r="F9">
            <v>87.2</v>
          </cell>
          <cell r="G9">
            <v>79.5</v>
          </cell>
          <cell r="H9">
            <v>0.5</v>
          </cell>
          <cell r="I9">
            <v>0</v>
          </cell>
          <cell r="J9">
            <v>1.875</v>
          </cell>
          <cell r="K9">
            <v>4</v>
          </cell>
          <cell r="L9">
            <v>2</v>
          </cell>
          <cell r="M9">
            <v>95.808800000000005</v>
          </cell>
        </row>
        <row r="10">
          <cell r="B10" t="str">
            <v>李吉鑫</v>
          </cell>
          <cell r="C10">
            <v>3.34</v>
          </cell>
          <cell r="D10">
            <v>12</v>
          </cell>
          <cell r="E10">
            <v>82.82</v>
          </cell>
          <cell r="F10">
            <v>83.4</v>
          </cell>
          <cell r="G10">
            <v>69.5</v>
          </cell>
          <cell r="H10">
            <v>5</v>
          </cell>
          <cell r="I10">
            <v>0.1</v>
          </cell>
          <cell r="J10">
            <v>4.5</v>
          </cell>
          <cell r="K10">
            <v>2</v>
          </cell>
          <cell r="L10">
            <v>2</v>
          </cell>
          <cell r="M10">
            <v>95.435999999999993</v>
          </cell>
        </row>
        <row r="11">
          <cell r="B11" t="str">
            <v>周挺伟</v>
          </cell>
          <cell r="C11">
            <v>3.69</v>
          </cell>
          <cell r="D11">
            <v>5</v>
          </cell>
          <cell r="E11">
            <v>88.066000000000003</v>
          </cell>
          <cell r="F11">
            <v>86.9</v>
          </cell>
          <cell r="G11">
            <v>74.5</v>
          </cell>
          <cell r="H11">
            <v>0.7</v>
          </cell>
          <cell r="I11">
            <v>0</v>
          </cell>
          <cell r="J11">
            <v>2</v>
          </cell>
          <cell r="K11">
            <v>4</v>
          </cell>
          <cell r="L11">
            <v>2</v>
          </cell>
          <cell r="M11">
            <v>94.709800000000001</v>
          </cell>
        </row>
        <row r="12">
          <cell r="B12" t="str">
            <v>邵福田</v>
          </cell>
          <cell r="C12">
            <v>3.47</v>
          </cell>
          <cell r="D12">
            <v>8</v>
          </cell>
          <cell r="E12">
            <v>78.33</v>
          </cell>
          <cell r="F12">
            <v>84.7</v>
          </cell>
          <cell r="G12">
            <v>68.5</v>
          </cell>
          <cell r="H12">
            <v>1.7</v>
          </cell>
          <cell r="I12">
            <v>0</v>
          </cell>
          <cell r="J12">
            <v>2.25</v>
          </cell>
          <cell r="K12">
            <v>4</v>
          </cell>
          <cell r="L12">
            <v>4</v>
          </cell>
          <cell r="M12">
            <v>93.119</v>
          </cell>
        </row>
        <row r="13">
          <cell r="B13" t="str">
            <v>姚家杰</v>
          </cell>
          <cell r="C13">
            <v>3.36</v>
          </cell>
          <cell r="D13">
            <v>12</v>
          </cell>
          <cell r="E13">
            <v>79.78</v>
          </cell>
          <cell r="F13">
            <v>83.6</v>
          </cell>
          <cell r="G13">
            <v>74</v>
          </cell>
          <cell r="H13">
            <v>2.1</v>
          </cell>
          <cell r="I13">
            <v>0</v>
          </cell>
          <cell r="J13">
            <v>0.75</v>
          </cell>
          <cell r="K13">
            <v>4.5999999999999996</v>
          </cell>
          <cell r="L13">
            <v>4</v>
          </cell>
          <cell r="M13">
            <v>92.943999999999988</v>
          </cell>
        </row>
        <row r="14">
          <cell r="B14" t="str">
            <v>陈景宇</v>
          </cell>
          <cell r="C14">
            <v>2.97</v>
          </cell>
          <cell r="D14">
            <v>21</v>
          </cell>
          <cell r="E14">
            <v>84.296000000000006</v>
          </cell>
          <cell r="F14">
            <v>79.7</v>
          </cell>
          <cell r="G14">
            <v>82.5</v>
          </cell>
          <cell r="H14">
            <v>0.1</v>
          </cell>
          <cell r="I14">
            <v>0</v>
          </cell>
          <cell r="J14">
            <v>2.75</v>
          </cell>
          <cell r="K14">
            <v>3.3</v>
          </cell>
          <cell r="L14">
            <v>4</v>
          </cell>
          <cell r="M14">
            <v>91.508799999999994</v>
          </cell>
        </row>
        <row r="15">
          <cell r="B15" t="str">
            <v>王伯南</v>
          </cell>
          <cell r="C15">
            <v>3.55</v>
          </cell>
          <cell r="D15">
            <v>6</v>
          </cell>
          <cell r="E15">
            <v>79.53</v>
          </cell>
          <cell r="F15">
            <v>85.5</v>
          </cell>
          <cell r="G15">
            <v>87.5</v>
          </cell>
          <cell r="H15">
            <v>0.4</v>
          </cell>
          <cell r="I15">
            <v>0</v>
          </cell>
          <cell r="J15">
            <v>2.125</v>
          </cell>
          <cell r="K15">
            <v>1</v>
          </cell>
          <cell r="L15">
            <v>4</v>
          </cell>
          <cell r="M15">
            <v>91.433999999999997</v>
          </cell>
        </row>
        <row r="16">
          <cell r="B16" t="str">
            <v>毛徐彬</v>
          </cell>
          <cell r="C16">
            <v>3.43</v>
          </cell>
          <cell r="D16">
            <v>9</v>
          </cell>
          <cell r="E16">
            <v>81.906000000000006</v>
          </cell>
          <cell r="F16">
            <v>84.300000000000011</v>
          </cell>
          <cell r="G16">
            <v>87.5</v>
          </cell>
          <cell r="H16">
            <v>0</v>
          </cell>
          <cell r="I16">
            <v>0</v>
          </cell>
          <cell r="J16">
            <v>1.25</v>
          </cell>
          <cell r="K16">
            <v>4</v>
          </cell>
          <cell r="L16">
            <v>2</v>
          </cell>
          <cell r="M16">
            <v>91.151800000000009</v>
          </cell>
        </row>
        <row r="17">
          <cell r="B17" t="str">
            <v>潘文俊</v>
          </cell>
          <cell r="C17">
            <v>3.18</v>
          </cell>
          <cell r="D17">
            <v>14</v>
          </cell>
          <cell r="E17">
            <v>80.040000000000006</v>
          </cell>
          <cell r="F17">
            <v>81.8</v>
          </cell>
          <cell r="G17">
            <v>83.5</v>
          </cell>
          <cell r="H17">
            <v>0.4</v>
          </cell>
          <cell r="I17">
            <v>0</v>
          </cell>
          <cell r="J17">
            <v>1.5</v>
          </cell>
          <cell r="K17">
            <v>1.4</v>
          </cell>
          <cell r="L17">
            <v>4</v>
          </cell>
          <cell r="M17">
            <v>88.742000000000004</v>
          </cell>
        </row>
        <row r="18">
          <cell r="B18" t="str">
            <v>李学良</v>
          </cell>
          <cell r="C18">
            <v>2.69</v>
          </cell>
          <cell r="D18">
            <v>27</v>
          </cell>
          <cell r="E18">
            <v>85.906000000000006</v>
          </cell>
          <cell r="F18">
            <v>76.900000000000006</v>
          </cell>
          <cell r="G18">
            <v>78.5</v>
          </cell>
          <cell r="H18">
            <v>0.4</v>
          </cell>
          <cell r="I18">
            <v>0</v>
          </cell>
          <cell r="J18">
            <v>4</v>
          </cell>
          <cell r="K18">
            <v>2.1</v>
          </cell>
          <cell r="L18">
            <v>2</v>
          </cell>
          <cell r="M18">
            <v>88.261799999999994</v>
          </cell>
        </row>
        <row r="19">
          <cell r="B19" t="str">
            <v>方科淯</v>
          </cell>
          <cell r="C19">
            <v>3.13</v>
          </cell>
          <cell r="D19">
            <v>17</v>
          </cell>
          <cell r="E19">
            <v>76.430000000000007</v>
          </cell>
          <cell r="F19">
            <v>81.3</v>
          </cell>
          <cell r="G19">
            <v>87</v>
          </cell>
          <cell r="H19">
            <v>0</v>
          </cell>
          <cell r="I19">
            <v>0</v>
          </cell>
          <cell r="J19">
            <v>1.5</v>
          </cell>
          <cell r="K19">
            <v>4</v>
          </cell>
          <cell r="L19">
            <v>2</v>
          </cell>
          <cell r="M19">
            <v>87.909000000000006</v>
          </cell>
        </row>
        <row r="20">
          <cell r="B20" t="str">
            <v>张博文</v>
          </cell>
          <cell r="C20">
            <v>2.5499999999999998</v>
          </cell>
          <cell r="D20">
            <v>32</v>
          </cell>
          <cell r="E20">
            <v>86.462000000000003</v>
          </cell>
          <cell r="F20">
            <v>75.5</v>
          </cell>
          <cell r="G20">
            <v>86.5</v>
          </cell>
          <cell r="H20">
            <v>0.5</v>
          </cell>
          <cell r="I20">
            <v>0</v>
          </cell>
          <cell r="J20">
            <v>1.25</v>
          </cell>
          <cell r="K20">
            <v>4.0999999999999996</v>
          </cell>
          <cell r="L20">
            <v>2</v>
          </cell>
          <cell r="M20">
            <v>87.738599999999991</v>
          </cell>
        </row>
        <row r="21">
          <cell r="B21" t="str">
            <v>陈家浩</v>
          </cell>
          <cell r="C21">
            <v>3.41</v>
          </cell>
          <cell r="D21">
            <v>10</v>
          </cell>
          <cell r="E21">
            <v>78.430000000000007</v>
          </cell>
          <cell r="F21">
            <v>84.1</v>
          </cell>
          <cell r="G21">
            <v>65.5</v>
          </cell>
          <cell r="H21">
            <v>0</v>
          </cell>
          <cell r="I21">
            <v>0</v>
          </cell>
          <cell r="J21">
            <v>0.25</v>
          </cell>
          <cell r="K21">
            <v>4</v>
          </cell>
          <cell r="L21">
            <v>2</v>
          </cell>
          <cell r="M21">
            <v>86.788999999999987</v>
          </cell>
        </row>
        <row r="22">
          <cell r="B22" t="str">
            <v>孙保宇</v>
          </cell>
          <cell r="C22">
            <v>3.38</v>
          </cell>
          <cell r="D22">
            <v>11</v>
          </cell>
          <cell r="E22">
            <v>82.16</v>
          </cell>
          <cell r="F22">
            <v>83.8</v>
          </cell>
          <cell r="G22">
            <v>84.5</v>
          </cell>
          <cell r="H22">
            <v>0.2</v>
          </cell>
          <cell r="I22">
            <v>0</v>
          </cell>
          <cell r="J22">
            <v>1</v>
          </cell>
          <cell r="K22">
            <v>2</v>
          </cell>
          <cell r="L22">
            <v>0</v>
          </cell>
          <cell r="M22">
            <v>86.578000000000003</v>
          </cell>
        </row>
        <row r="23">
          <cell r="B23" t="str">
            <v>吴俊</v>
          </cell>
          <cell r="C23">
            <v>2.82</v>
          </cell>
          <cell r="D23">
            <v>24</v>
          </cell>
          <cell r="E23">
            <v>77.3</v>
          </cell>
          <cell r="F23">
            <v>78.2</v>
          </cell>
          <cell r="G23">
            <v>75</v>
          </cell>
          <cell r="H23">
            <v>0.1</v>
          </cell>
          <cell r="I23">
            <v>0</v>
          </cell>
          <cell r="J23">
            <v>0.5</v>
          </cell>
          <cell r="K23">
            <v>6</v>
          </cell>
          <cell r="L23">
            <v>2</v>
          </cell>
          <cell r="M23">
            <v>86.21</v>
          </cell>
        </row>
        <row r="24">
          <cell r="B24" t="str">
            <v>刘治强</v>
          </cell>
          <cell r="C24">
            <v>3.52</v>
          </cell>
          <cell r="D24">
            <v>7</v>
          </cell>
          <cell r="E24">
            <v>76.040000000000006</v>
          </cell>
          <cell r="F24">
            <v>85.2</v>
          </cell>
          <cell r="G24">
            <v>82</v>
          </cell>
          <cell r="H24">
            <v>0.1</v>
          </cell>
          <cell r="I24">
            <v>0</v>
          </cell>
          <cell r="J24">
            <v>1.25</v>
          </cell>
          <cell r="K24">
            <v>0</v>
          </cell>
          <cell r="L24">
            <v>2</v>
          </cell>
          <cell r="M24">
            <v>85.481999999999999</v>
          </cell>
        </row>
        <row r="25">
          <cell r="B25" t="str">
            <v>何志强</v>
          </cell>
          <cell r="C25">
            <v>2.59</v>
          </cell>
          <cell r="D25">
            <v>31</v>
          </cell>
          <cell r="E25">
            <v>83.843999999999994</v>
          </cell>
          <cell r="F25">
            <v>75.900000000000006</v>
          </cell>
          <cell r="G25">
            <v>72.5</v>
          </cell>
          <cell r="H25">
            <v>0</v>
          </cell>
          <cell r="I25">
            <v>0</v>
          </cell>
          <cell r="J25">
            <v>1</v>
          </cell>
          <cell r="K25">
            <v>4.3</v>
          </cell>
          <cell r="L25">
            <v>2</v>
          </cell>
          <cell r="M25">
            <v>85.243199999999987</v>
          </cell>
        </row>
        <row r="26">
          <cell r="B26" t="str">
            <v>胡至盈</v>
          </cell>
          <cell r="C26" t="str">
            <v>3.04</v>
          </cell>
          <cell r="D26" t="str">
            <v>19</v>
          </cell>
          <cell r="E26">
            <v>73.23</v>
          </cell>
          <cell r="F26">
            <v>80.400000000000006</v>
          </cell>
          <cell r="G26">
            <v>83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78.509</v>
          </cell>
        </row>
        <row r="27">
          <cell r="B27" t="str">
            <v>刘浩然</v>
          </cell>
          <cell r="C27" t="str">
            <v>2.99</v>
          </cell>
          <cell r="D27" t="str">
            <v>20</v>
          </cell>
          <cell r="E27">
            <v>73.494</v>
          </cell>
          <cell r="F27">
            <v>79.900000000000006</v>
          </cell>
          <cell r="G27">
            <v>85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78.488200000000006</v>
          </cell>
        </row>
        <row r="28">
          <cell r="B28" t="str">
            <v>王林</v>
          </cell>
          <cell r="C28" t="str">
            <v>2.65</v>
          </cell>
          <cell r="D28" t="str">
            <v>28</v>
          </cell>
          <cell r="E28">
            <v>74.207999999999998</v>
          </cell>
          <cell r="F28">
            <v>76.5</v>
          </cell>
          <cell r="G28">
            <v>89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77.062399999999997</v>
          </cell>
        </row>
        <row r="29">
          <cell r="B29" t="str">
            <v>沈一梁</v>
          </cell>
          <cell r="C29" t="str">
            <v>3.15</v>
          </cell>
          <cell r="D29" t="str">
            <v>16</v>
          </cell>
          <cell r="E29">
            <v>71.626000000000005</v>
          </cell>
          <cell r="F29">
            <v>81.5</v>
          </cell>
          <cell r="G29">
            <v>65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76.887799999999999</v>
          </cell>
        </row>
        <row r="30">
          <cell r="B30" t="str">
            <v>董永浩</v>
          </cell>
          <cell r="C30" t="str">
            <v>3.17</v>
          </cell>
          <cell r="D30" t="str">
            <v>15</v>
          </cell>
          <cell r="E30">
            <v>67.600000000000009</v>
          </cell>
          <cell r="F30">
            <v>81.7</v>
          </cell>
          <cell r="G30">
            <v>75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76.800000000000011</v>
          </cell>
        </row>
        <row r="31">
          <cell r="B31" t="str">
            <v>方毅</v>
          </cell>
          <cell r="C31" t="str">
            <v>2.84</v>
          </cell>
          <cell r="D31" t="str">
            <v>23</v>
          </cell>
          <cell r="E31">
            <v>72.646000000000001</v>
          </cell>
          <cell r="F31">
            <v>78.400000000000006</v>
          </cell>
          <cell r="G31">
            <v>77.5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76.583799999999997</v>
          </cell>
        </row>
        <row r="32">
          <cell r="B32" t="str">
            <v>李恩格</v>
          </cell>
          <cell r="C32" t="str">
            <v>2.91</v>
          </cell>
          <cell r="D32" t="str">
            <v>22</v>
          </cell>
          <cell r="E32">
            <v>73.466000000000008</v>
          </cell>
          <cell r="F32">
            <v>79.099999999999994</v>
          </cell>
          <cell r="G32">
            <v>70.5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76.549799999999991</v>
          </cell>
        </row>
        <row r="33">
          <cell r="B33" t="str">
            <v>竺琛琛</v>
          </cell>
          <cell r="C33" t="str">
            <v>2.62</v>
          </cell>
          <cell r="D33" t="str">
            <v>29</v>
          </cell>
          <cell r="E33">
            <v>72.041666666666671</v>
          </cell>
          <cell r="F33">
            <v>76.2</v>
          </cell>
          <cell r="G33">
            <v>81.5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75.482500000000002</v>
          </cell>
        </row>
        <row r="34">
          <cell r="B34" t="str">
            <v>曾凤金</v>
          </cell>
          <cell r="C34" t="str">
            <v>2.71</v>
          </cell>
          <cell r="D34" t="str">
            <v>26</v>
          </cell>
          <cell r="E34">
            <v>67.600000000000009</v>
          </cell>
          <cell r="F34">
            <v>77.099999999999994</v>
          </cell>
          <cell r="G34">
            <v>79.5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74.489999999999995</v>
          </cell>
        </row>
        <row r="35">
          <cell r="B35" t="str">
            <v>储辛婧</v>
          </cell>
          <cell r="C35" t="str">
            <v>2.77</v>
          </cell>
          <cell r="D35" t="str">
            <v>25</v>
          </cell>
          <cell r="E35">
            <v>67.717391304347814</v>
          </cell>
          <cell r="F35">
            <v>77.7</v>
          </cell>
          <cell r="G35">
            <v>74.5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74.385217391304352</v>
          </cell>
        </row>
        <row r="36">
          <cell r="B36" t="str">
            <v>梁美琪</v>
          </cell>
          <cell r="C36" t="str">
            <v>2.29</v>
          </cell>
          <cell r="D36" t="str">
            <v>39</v>
          </cell>
          <cell r="E36">
            <v>73.842000000000013</v>
          </cell>
          <cell r="F36">
            <v>72.900000000000006</v>
          </cell>
          <cell r="G36">
            <v>82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74.092600000000004</v>
          </cell>
        </row>
        <row r="37">
          <cell r="B37" t="str">
            <v>许雨薇</v>
          </cell>
          <cell r="C37" t="str">
            <v>2.51</v>
          </cell>
          <cell r="D37" t="str">
            <v>33</v>
          </cell>
          <cell r="E37">
            <v>67.912000000000006</v>
          </cell>
          <cell r="F37">
            <v>75.099999999999994</v>
          </cell>
          <cell r="G37">
            <v>86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74.033599999999993</v>
          </cell>
        </row>
        <row r="38">
          <cell r="B38" t="str">
            <v>李艳</v>
          </cell>
          <cell r="C38" t="str">
            <v>2.61</v>
          </cell>
          <cell r="D38" t="str">
            <v>30</v>
          </cell>
          <cell r="E38">
            <v>67.600000000000009</v>
          </cell>
          <cell r="F38">
            <v>76.099999999999994</v>
          </cell>
          <cell r="G38">
            <v>80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73.94</v>
          </cell>
        </row>
        <row r="39">
          <cell r="B39" t="str">
            <v>郑子航</v>
          </cell>
          <cell r="C39" t="str">
            <v>2.40</v>
          </cell>
          <cell r="D39">
            <v>35</v>
          </cell>
          <cell r="E39">
            <v>68.178260869565221</v>
          </cell>
          <cell r="F39">
            <v>74</v>
          </cell>
          <cell r="G39">
            <v>90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73.853478260869565</v>
          </cell>
        </row>
        <row r="40">
          <cell r="B40" t="str">
            <v>张博雯</v>
          </cell>
          <cell r="C40" t="str">
            <v>2.32</v>
          </cell>
          <cell r="D40" t="str">
            <v>38</v>
          </cell>
          <cell r="E40">
            <v>73.298000000000002</v>
          </cell>
          <cell r="F40">
            <v>73.2</v>
          </cell>
          <cell r="G40">
            <v>79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73.809400000000011</v>
          </cell>
        </row>
        <row r="41">
          <cell r="B41" t="str">
            <v>黄意岚</v>
          </cell>
          <cell r="C41" t="str">
            <v>2.43</v>
          </cell>
          <cell r="D41" t="str">
            <v>34</v>
          </cell>
          <cell r="E41">
            <v>67.600000000000009</v>
          </cell>
          <cell r="F41">
            <v>74.3</v>
          </cell>
          <cell r="G41">
            <v>85.5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73.41</v>
          </cell>
        </row>
        <row r="42">
          <cell r="B42" t="str">
            <v>胡王青</v>
          </cell>
          <cell r="C42" t="str">
            <v>2.35</v>
          </cell>
          <cell r="D42">
            <v>36</v>
          </cell>
          <cell r="E42">
            <v>67.600000000000009</v>
          </cell>
          <cell r="F42">
            <v>73.5</v>
          </cell>
          <cell r="G42">
            <v>88.5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73.22999999999999</v>
          </cell>
        </row>
        <row r="43">
          <cell r="B43" t="str">
            <v>要晓奇</v>
          </cell>
          <cell r="C43" t="str">
            <v>2.28</v>
          </cell>
          <cell r="D43" t="str">
            <v>41</v>
          </cell>
          <cell r="E43">
            <v>67.600000000000009</v>
          </cell>
          <cell r="F43">
            <v>72.8</v>
          </cell>
          <cell r="G43">
            <v>91.5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73.11</v>
          </cell>
        </row>
        <row r="44">
          <cell r="B44" t="str">
            <v>李应时</v>
          </cell>
          <cell r="C44" t="str">
            <v>2.35</v>
          </cell>
          <cell r="D44" t="str">
            <v>36</v>
          </cell>
          <cell r="E44">
            <v>67.600000000000009</v>
          </cell>
          <cell r="F44">
            <v>73.5</v>
          </cell>
          <cell r="G44">
            <v>76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71.97999999999999</v>
          </cell>
        </row>
        <row r="45">
          <cell r="B45" t="str">
            <v>倪畅</v>
          </cell>
          <cell r="C45" t="str">
            <v>2.29</v>
          </cell>
          <cell r="D45">
            <v>39</v>
          </cell>
          <cell r="E45">
            <v>70.8</v>
          </cell>
          <cell r="F45">
            <v>72.900000000000006</v>
          </cell>
          <cell r="G45">
            <v>69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71.88000000000001</v>
          </cell>
        </row>
        <row r="46">
          <cell r="B46" t="str">
            <v>张开心</v>
          </cell>
          <cell r="C46" t="str">
            <v>2.17</v>
          </cell>
          <cell r="D46" t="str">
            <v>42</v>
          </cell>
          <cell r="E46">
            <v>67.600000000000009</v>
          </cell>
          <cell r="F46">
            <v>71.7</v>
          </cell>
          <cell r="G46">
            <v>74.5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70.75</v>
          </cell>
        </row>
        <row r="47">
          <cell r="B47" t="str">
            <v>金丙翁</v>
          </cell>
          <cell r="C47" t="str">
            <v>1.76</v>
          </cell>
          <cell r="D47">
            <v>44</v>
          </cell>
          <cell r="E47">
            <v>73.174000000000007</v>
          </cell>
          <cell r="F47">
            <v>67.599999999999994</v>
          </cell>
          <cell r="G47">
            <v>75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70.012199999999993</v>
          </cell>
        </row>
        <row r="48">
          <cell r="B48" t="str">
            <v>刘尚</v>
          </cell>
          <cell r="C48" t="str">
            <v>1.44</v>
          </cell>
          <cell r="D48" t="str">
            <v>47</v>
          </cell>
          <cell r="E48">
            <v>72.555999999999997</v>
          </cell>
          <cell r="F48">
            <v>64.400000000000006</v>
          </cell>
          <cell r="G48">
            <v>70.5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67.456800000000001</v>
          </cell>
        </row>
        <row r="49">
          <cell r="B49" t="str">
            <v>宋俊泽</v>
          </cell>
          <cell r="C49" t="str">
            <v>1.42</v>
          </cell>
          <cell r="D49" t="str">
            <v>49</v>
          </cell>
          <cell r="E49">
            <v>70.8</v>
          </cell>
          <cell r="F49">
            <v>64.2</v>
          </cell>
          <cell r="G49">
            <v>70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66.760000000000005</v>
          </cell>
        </row>
        <row r="50">
          <cell r="B50" t="str">
            <v>董裘仕</v>
          </cell>
          <cell r="C50" t="str">
            <v>1.53</v>
          </cell>
          <cell r="D50" t="str">
            <v>46</v>
          </cell>
          <cell r="E50">
            <v>67.600000000000009</v>
          </cell>
          <cell r="F50">
            <v>65.3</v>
          </cell>
          <cell r="G50">
            <v>72.5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66.710000000000008</v>
          </cell>
        </row>
        <row r="51">
          <cell r="B51" t="str">
            <v>吴国栋</v>
          </cell>
          <cell r="C51" t="str">
            <v>1.22</v>
          </cell>
          <cell r="D51" t="str">
            <v>50</v>
          </cell>
          <cell r="E51">
            <v>73.682000000000002</v>
          </cell>
          <cell r="F51">
            <v>62.2</v>
          </cell>
          <cell r="G51">
            <v>67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66.124600000000001</v>
          </cell>
        </row>
        <row r="52">
          <cell r="B52" t="str">
            <v>宾丹婷</v>
          </cell>
          <cell r="C52" t="str">
            <v>1.78</v>
          </cell>
          <cell r="D52" t="str">
            <v>45</v>
          </cell>
          <cell r="E52">
            <v>67.600000000000009</v>
          </cell>
          <cell r="F52">
            <v>67.8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60.96</v>
          </cell>
        </row>
        <row r="53">
          <cell r="B53" t="str">
            <v>康伯龙</v>
          </cell>
          <cell r="C53" t="str">
            <v>1.19</v>
          </cell>
          <cell r="D53" t="str">
            <v>48</v>
          </cell>
          <cell r="E53">
            <v>73.14</v>
          </cell>
          <cell r="F53">
            <v>61.9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59.082000000000001</v>
          </cell>
        </row>
        <row r="55">
          <cell r="B55" t="str">
            <v>陈嘉浚</v>
          </cell>
          <cell r="C55">
            <v>4.01</v>
          </cell>
          <cell r="D55">
            <v>7</v>
          </cell>
          <cell r="E55">
            <v>91.02</v>
          </cell>
          <cell r="F55">
            <v>90.1</v>
          </cell>
          <cell r="G55">
            <v>81</v>
          </cell>
          <cell r="H55">
            <v>6.2</v>
          </cell>
          <cell r="I55">
            <v>0.5</v>
          </cell>
          <cell r="J55">
            <v>4.5</v>
          </cell>
          <cell r="K55">
            <v>4.5</v>
          </cell>
          <cell r="L55">
            <v>7</v>
          </cell>
          <cell r="M55">
            <v>112.16599999999998</v>
          </cell>
        </row>
        <row r="56">
          <cell r="B56" t="str">
            <v>魏兢莹</v>
          </cell>
          <cell r="C56">
            <v>4.21</v>
          </cell>
          <cell r="D56">
            <v>1</v>
          </cell>
          <cell r="E56">
            <v>87.954999999999998</v>
          </cell>
          <cell r="F56">
            <v>92.1</v>
          </cell>
          <cell r="G56">
            <v>90.5</v>
          </cell>
          <cell r="H56">
            <v>5.9</v>
          </cell>
          <cell r="I56">
            <v>0.1</v>
          </cell>
          <cell r="J56">
            <v>2.75</v>
          </cell>
          <cell r="K56">
            <v>4</v>
          </cell>
          <cell r="L56">
            <v>2</v>
          </cell>
          <cell r="M56">
            <v>105.4465</v>
          </cell>
        </row>
        <row r="57">
          <cell r="B57" t="str">
            <v>胡冰清</v>
          </cell>
          <cell r="C57">
            <v>4.0599999999999996</v>
          </cell>
          <cell r="D57">
            <v>5</v>
          </cell>
          <cell r="E57">
            <v>88.17</v>
          </cell>
          <cell r="F57">
            <v>90.6</v>
          </cell>
          <cell r="G57">
            <v>79</v>
          </cell>
          <cell r="H57">
            <v>5.3</v>
          </cell>
          <cell r="I57">
            <v>0</v>
          </cell>
          <cell r="J57">
            <v>2.5</v>
          </cell>
          <cell r="K57">
            <v>4</v>
          </cell>
          <cell r="L57">
            <v>4</v>
          </cell>
          <cell r="M57">
            <v>104.511</v>
          </cell>
        </row>
        <row r="58">
          <cell r="B58" t="str">
            <v>周展超</v>
          </cell>
          <cell r="C58">
            <v>4.13</v>
          </cell>
          <cell r="D58">
            <v>3</v>
          </cell>
          <cell r="E58">
            <v>90.34</v>
          </cell>
          <cell r="F58">
            <v>91.3</v>
          </cell>
          <cell r="G58">
            <v>85.5</v>
          </cell>
          <cell r="H58">
            <v>3.5</v>
          </cell>
          <cell r="I58">
            <v>0.1</v>
          </cell>
          <cell r="J58">
            <v>1.5</v>
          </cell>
          <cell r="K58">
            <v>4.0999999999999996</v>
          </cell>
          <cell r="L58">
            <v>4</v>
          </cell>
          <cell r="M58">
            <v>103.63199999999998</v>
          </cell>
        </row>
        <row r="59">
          <cell r="B59" t="str">
            <v>孔章亦</v>
          </cell>
          <cell r="C59">
            <v>3.67</v>
          </cell>
          <cell r="D59">
            <v>14</v>
          </cell>
          <cell r="E59">
            <v>91.42</v>
          </cell>
          <cell r="F59">
            <v>86.7</v>
          </cell>
          <cell r="G59">
            <v>88.5</v>
          </cell>
          <cell r="H59">
            <v>5.0999999999999996</v>
          </cell>
          <cell r="I59">
            <v>0.3</v>
          </cell>
          <cell r="J59">
            <v>3</v>
          </cell>
          <cell r="K59">
            <v>4.7</v>
          </cell>
          <cell r="L59">
            <v>2</v>
          </cell>
          <cell r="M59">
            <v>103.39599999999999</v>
          </cell>
        </row>
        <row r="60">
          <cell r="B60" t="str">
            <v>卢云轩</v>
          </cell>
          <cell r="C60">
            <v>4.03</v>
          </cell>
          <cell r="D60">
            <v>6</v>
          </cell>
          <cell r="E60">
            <v>83.84</v>
          </cell>
          <cell r="F60">
            <v>90.3</v>
          </cell>
          <cell r="G60">
            <v>71.5</v>
          </cell>
          <cell r="H60">
            <v>3.1</v>
          </cell>
          <cell r="I60">
            <v>0</v>
          </cell>
          <cell r="J60">
            <v>3</v>
          </cell>
          <cell r="K60">
            <v>5.5</v>
          </cell>
          <cell r="L60">
            <v>4</v>
          </cell>
          <cell r="M60">
            <v>102.08199999999999</v>
          </cell>
        </row>
        <row r="61">
          <cell r="B61" t="str">
            <v>张弛</v>
          </cell>
          <cell r="C61">
            <v>3.71</v>
          </cell>
          <cell r="D61">
            <v>12</v>
          </cell>
          <cell r="E61">
            <v>81.569999999999993</v>
          </cell>
          <cell r="F61">
            <v>87.1</v>
          </cell>
          <cell r="G61">
            <v>92.5</v>
          </cell>
          <cell r="H61">
            <v>0.9</v>
          </cell>
          <cell r="I61">
            <v>0</v>
          </cell>
          <cell r="J61">
            <v>1</v>
          </cell>
          <cell r="K61">
            <v>6</v>
          </cell>
          <cell r="L61">
            <v>7</v>
          </cell>
          <cell r="M61">
            <v>100.881</v>
          </cell>
        </row>
        <row r="62">
          <cell r="B62" t="str">
            <v>霍天缘</v>
          </cell>
          <cell r="C62">
            <v>3.61</v>
          </cell>
          <cell r="D62">
            <v>16</v>
          </cell>
          <cell r="E62">
            <v>84.23</v>
          </cell>
          <cell r="F62">
            <v>85.8</v>
          </cell>
          <cell r="G62">
            <v>85</v>
          </cell>
          <cell r="H62">
            <v>5.6</v>
          </cell>
          <cell r="I62">
            <v>0</v>
          </cell>
          <cell r="J62">
            <v>0.5</v>
          </cell>
          <cell r="K62">
            <v>4</v>
          </cell>
          <cell r="L62">
            <v>4</v>
          </cell>
          <cell r="M62">
            <v>99.34899999999999</v>
          </cell>
        </row>
        <row r="63">
          <cell r="B63" t="str">
            <v>田佩清</v>
          </cell>
          <cell r="C63">
            <v>3.46</v>
          </cell>
          <cell r="D63">
            <v>18</v>
          </cell>
          <cell r="E63">
            <v>97.07</v>
          </cell>
          <cell r="F63">
            <v>84.6</v>
          </cell>
          <cell r="G63">
            <v>85.5</v>
          </cell>
          <cell r="H63">
            <v>0.6</v>
          </cell>
          <cell r="I63">
            <v>0</v>
          </cell>
          <cell r="J63">
            <v>1.5</v>
          </cell>
          <cell r="K63">
            <v>4.8</v>
          </cell>
          <cell r="L63">
            <v>4</v>
          </cell>
          <cell r="M63">
            <v>99.330999999999989</v>
          </cell>
        </row>
        <row r="64">
          <cell r="B64" t="str">
            <v>韦欣怡</v>
          </cell>
          <cell r="C64">
            <v>3.83</v>
          </cell>
          <cell r="D64">
            <v>10</v>
          </cell>
          <cell r="E64">
            <v>87.67</v>
          </cell>
          <cell r="F64">
            <v>88.3</v>
          </cell>
          <cell r="G64">
            <v>85</v>
          </cell>
          <cell r="H64">
            <v>0.1</v>
          </cell>
          <cell r="I64">
            <v>0</v>
          </cell>
          <cell r="J64">
            <v>2.5</v>
          </cell>
          <cell r="K64">
            <v>4</v>
          </cell>
          <cell r="L64">
            <v>4</v>
          </cell>
          <cell r="M64">
            <v>98.380999999999986</v>
          </cell>
        </row>
        <row r="65">
          <cell r="B65" t="str">
            <v>吕源</v>
          </cell>
          <cell r="C65">
            <v>3.96</v>
          </cell>
          <cell r="D65">
            <v>9</v>
          </cell>
          <cell r="E65">
            <v>78.930000000000007</v>
          </cell>
          <cell r="F65">
            <v>89.6</v>
          </cell>
          <cell r="G65">
            <v>78</v>
          </cell>
          <cell r="H65">
            <v>6</v>
          </cell>
          <cell r="I65">
            <v>0</v>
          </cell>
          <cell r="J65">
            <v>0</v>
          </cell>
          <cell r="K65">
            <v>2</v>
          </cell>
          <cell r="L65">
            <v>4</v>
          </cell>
          <cell r="M65">
            <v>97.23899999999999</v>
          </cell>
        </row>
        <row r="66">
          <cell r="B66" t="str">
            <v>陈天</v>
          </cell>
          <cell r="C66">
            <v>2.73</v>
          </cell>
          <cell r="D66">
            <v>38</v>
          </cell>
          <cell r="E66">
            <v>92.76</v>
          </cell>
          <cell r="F66">
            <v>77.3</v>
          </cell>
          <cell r="G66">
            <v>74.5</v>
          </cell>
          <cell r="H66">
            <v>6.1</v>
          </cell>
          <cell r="I66">
            <v>0</v>
          </cell>
          <cell r="J66">
            <v>5.5</v>
          </cell>
          <cell r="K66">
            <v>0.1</v>
          </cell>
          <cell r="L66">
            <v>2</v>
          </cell>
          <cell r="M66">
            <v>95.35799999999999</v>
          </cell>
        </row>
        <row r="67">
          <cell r="B67" t="str">
            <v>金琪</v>
          </cell>
          <cell r="C67">
            <v>3.7</v>
          </cell>
          <cell r="D67">
            <v>13</v>
          </cell>
          <cell r="E67">
            <v>82.74</v>
          </cell>
          <cell r="F67">
            <v>87</v>
          </cell>
          <cell r="G67">
            <v>73</v>
          </cell>
          <cell r="H67">
            <v>0.7</v>
          </cell>
          <cell r="I67">
            <v>0</v>
          </cell>
          <cell r="J67">
            <v>2</v>
          </cell>
          <cell r="K67">
            <v>4</v>
          </cell>
          <cell r="L67">
            <v>4</v>
          </cell>
          <cell r="M67">
            <v>95.021999999999991</v>
          </cell>
        </row>
        <row r="68">
          <cell r="B68" t="str">
            <v>梁淏</v>
          </cell>
          <cell r="C68">
            <v>3.19</v>
          </cell>
          <cell r="D68">
            <v>24</v>
          </cell>
          <cell r="E68">
            <v>89.09</v>
          </cell>
          <cell r="F68">
            <v>81.900000000000006</v>
          </cell>
          <cell r="G68">
            <v>94.5</v>
          </cell>
          <cell r="H68">
            <v>1.1000000000000001</v>
          </cell>
          <cell r="I68">
            <v>0.1</v>
          </cell>
          <cell r="J68">
            <v>2.5</v>
          </cell>
          <cell r="K68">
            <v>4</v>
          </cell>
          <cell r="L68">
            <v>2</v>
          </cell>
          <cell r="M68">
            <v>95.016999999999996</v>
          </cell>
        </row>
        <row r="69">
          <cell r="B69" t="str">
            <v>程佳俊</v>
          </cell>
          <cell r="C69">
            <v>3.17</v>
          </cell>
          <cell r="D69">
            <v>25</v>
          </cell>
          <cell r="E69">
            <v>87.84</v>
          </cell>
          <cell r="F69">
            <v>81.7</v>
          </cell>
          <cell r="G69">
            <v>90</v>
          </cell>
          <cell r="H69">
            <v>0.7</v>
          </cell>
          <cell r="I69">
            <v>0.3</v>
          </cell>
          <cell r="J69">
            <v>1.625</v>
          </cell>
          <cell r="K69">
            <v>5.0999999999999996</v>
          </cell>
          <cell r="L69">
            <v>2</v>
          </cell>
          <cell r="M69">
            <v>94.096999999999994</v>
          </cell>
        </row>
        <row r="70">
          <cell r="B70" t="str">
            <v>江宇豪</v>
          </cell>
          <cell r="C70">
            <v>3.78</v>
          </cell>
          <cell r="D70">
            <v>11</v>
          </cell>
          <cell r="E70">
            <v>85.84</v>
          </cell>
          <cell r="F70">
            <v>87.8</v>
          </cell>
          <cell r="G70">
            <v>75.5</v>
          </cell>
          <cell r="H70">
            <v>0.5</v>
          </cell>
          <cell r="I70">
            <v>0</v>
          </cell>
          <cell r="J70">
            <v>1</v>
          </cell>
          <cell r="K70">
            <v>4</v>
          </cell>
          <cell r="L70">
            <v>2</v>
          </cell>
          <cell r="M70">
            <v>93.481999999999999</v>
          </cell>
        </row>
        <row r="71">
          <cell r="B71" t="str">
            <v>葛筱萱</v>
          </cell>
          <cell r="C71">
            <v>3.53</v>
          </cell>
          <cell r="D71">
            <v>17</v>
          </cell>
          <cell r="E71">
            <v>85.79</v>
          </cell>
          <cell r="F71">
            <v>85.3</v>
          </cell>
          <cell r="G71">
            <v>91</v>
          </cell>
          <cell r="H71">
            <v>0</v>
          </cell>
          <cell r="I71">
            <v>0</v>
          </cell>
          <cell r="J71">
            <v>0.5</v>
          </cell>
          <cell r="K71">
            <v>2</v>
          </cell>
          <cell r="L71">
            <v>4</v>
          </cell>
          <cell r="M71">
            <v>92.516999999999996</v>
          </cell>
        </row>
        <row r="72">
          <cell r="B72" t="str">
            <v>张郑浩</v>
          </cell>
          <cell r="C72">
            <v>3.21</v>
          </cell>
          <cell r="D72">
            <v>22</v>
          </cell>
          <cell r="E72">
            <v>88.775999999999996</v>
          </cell>
          <cell r="F72">
            <v>82.1</v>
          </cell>
          <cell r="G72">
            <v>81.5</v>
          </cell>
          <cell r="H72">
            <v>0.5</v>
          </cell>
          <cell r="I72">
            <v>0</v>
          </cell>
          <cell r="J72">
            <v>1.5</v>
          </cell>
          <cell r="K72">
            <v>4.0999999999999996</v>
          </cell>
          <cell r="L72">
            <v>2</v>
          </cell>
          <cell r="M72">
            <v>92.142799999999994</v>
          </cell>
        </row>
        <row r="73">
          <cell r="B73" t="str">
            <v>刘媛媛</v>
          </cell>
          <cell r="C73">
            <v>3.37</v>
          </cell>
          <cell r="D73">
            <v>19</v>
          </cell>
          <cell r="E73">
            <v>81.83</v>
          </cell>
          <cell r="F73">
            <v>83.7</v>
          </cell>
          <cell r="G73">
            <v>80.5</v>
          </cell>
          <cell r="H73">
            <v>0</v>
          </cell>
          <cell r="I73">
            <v>0</v>
          </cell>
          <cell r="J73">
            <v>1.25</v>
          </cell>
          <cell r="K73">
            <v>4</v>
          </cell>
          <cell r="L73">
            <v>4</v>
          </cell>
          <cell r="M73">
            <v>92.069000000000003</v>
          </cell>
        </row>
        <row r="74">
          <cell r="B74" t="str">
            <v>卢姚聪</v>
          </cell>
          <cell r="C74">
            <v>3.21</v>
          </cell>
          <cell r="D74">
            <v>22</v>
          </cell>
          <cell r="E74">
            <v>82.54</v>
          </cell>
          <cell r="F74">
            <v>82.1</v>
          </cell>
          <cell r="G74">
            <v>66.5</v>
          </cell>
          <cell r="H74">
            <v>2.2999999999999998</v>
          </cell>
          <cell r="I74">
            <v>0</v>
          </cell>
          <cell r="J74">
            <v>2.5</v>
          </cell>
          <cell r="K74">
            <v>4</v>
          </cell>
          <cell r="L74">
            <v>2</v>
          </cell>
          <cell r="M74">
            <v>91.471999999999994</v>
          </cell>
        </row>
        <row r="75">
          <cell r="B75" t="str">
            <v>屠嘉铠</v>
          </cell>
          <cell r="C75">
            <v>4.1100000000000003</v>
          </cell>
          <cell r="D75">
            <v>4</v>
          </cell>
          <cell r="E75">
            <v>79.843999999999994</v>
          </cell>
          <cell r="F75">
            <v>91.1</v>
          </cell>
          <cell r="G75">
            <v>71.5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4</v>
          </cell>
          <cell r="M75">
            <v>90.763199999999998</v>
          </cell>
        </row>
        <row r="76">
          <cell r="B76" t="str">
            <v>金思婕</v>
          </cell>
          <cell r="C76">
            <v>3.23</v>
          </cell>
          <cell r="D76">
            <v>21</v>
          </cell>
          <cell r="E76">
            <v>84.676000000000002</v>
          </cell>
          <cell r="F76">
            <v>82.3</v>
          </cell>
          <cell r="G76">
            <v>86.5</v>
          </cell>
          <cell r="H76">
            <v>0.2</v>
          </cell>
          <cell r="I76">
            <v>0</v>
          </cell>
          <cell r="J76">
            <v>1</v>
          </cell>
          <cell r="K76">
            <v>4</v>
          </cell>
          <cell r="L76">
            <v>2</v>
          </cell>
          <cell r="M76">
            <v>90.632800000000003</v>
          </cell>
        </row>
        <row r="77">
          <cell r="B77" t="str">
            <v>郭文成</v>
          </cell>
          <cell r="C77">
            <v>2.87</v>
          </cell>
          <cell r="D77">
            <v>32</v>
          </cell>
          <cell r="E77">
            <v>83.79</v>
          </cell>
          <cell r="F77">
            <v>78.7</v>
          </cell>
          <cell r="G77">
            <v>84.5</v>
          </cell>
          <cell r="H77">
            <v>0.2</v>
          </cell>
          <cell r="I77">
            <v>0</v>
          </cell>
          <cell r="J77">
            <v>3</v>
          </cell>
          <cell r="K77">
            <v>4.3</v>
          </cell>
          <cell r="L77">
            <v>2</v>
          </cell>
          <cell r="M77">
            <v>90.307000000000002</v>
          </cell>
        </row>
        <row r="78">
          <cell r="B78" t="str">
            <v>周蔚廷</v>
          </cell>
          <cell r="C78">
            <v>3.37</v>
          </cell>
          <cell r="D78">
            <v>19</v>
          </cell>
          <cell r="E78">
            <v>82.72</v>
          </cell>
          <cell r="F78">
            <v>83.700000000000017</v>
          </cell>
          <cell r="G78">
            <v>78</v>
          </cell>
          <cell r="H78">
            <v>0.9</v>
          </cell>
          <cell r="I78">
            <v>0.2</v>
          </cell>
          <cell r="J78">
            <v>1.25</v>
          </cell>
          <cell r="K78">
            <v>4.5</v>
          </cell>
          <cell r="L78">
            <v>0</v>
          </cell>
          <cell r="M78">
            <v>89.686000000000007</v>
          </cell>
        </row>
        <row r="79">
          <cell r="B79" t="str">
            <v>邬淳阳</v>
          </cell>
          <cell r="C79">
            <v>4.01</v>
          </cell>
          <cell r="D79">
            <v>7</v>
          </cell>
          <cell r="E79">
            <v>82.1</v>
          </cell>
          <cell r="F79">
            <v>90.1</v>
          </cell>
          <cell r="G79">
            <v>65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4</v>
          </cell>
          <cell r="M79">
            <v>89.19</v>
          </cell>
        </row>
        <row r="80">
          <cell r="B80" t="str">
            <v>龚海彬</v>
          </cell>
          <cell r="C80">
            <v>3</v>
          </cell>
          <cell r="D80">
            <v>27</v>
          </cell>
          <cell r="E80">
            <v>84.34</v>
          </cell>
          <cell r="F80">
            <v>80</v>
          </cell>
          <cell r="G80">
            <v>89</v>
          </cell>
          <cell r="H80">
            <v>0.6</v>
          </cell>
          <cell r="I80">
            <v>0</v>
          </cell>
          <cell r="J80">
            <v>1.75</v>
          </cell>
          <cell r="K80">
            <v>4.5999999999999996</v>
          </cell>
          <cell r="L80">
            <v>0</v>
          </cell>
          <cell r="M80">
            <v>89.151999999999987</v>
          </cell>
        </row>
        <row r="81">
          <cell r="B81" t="str">
            <v>张璇</v>
          </cell>
          <cell r="C81">
            <v>3.61</v>
          </cell>
          <cell r="D81">
            <v>15</v>
          </cell>
          <cell r="E81">
            <v>82.89</v>
          </cell>
          <cell r="F81">
            <v>86.1</v>
          </cell>
          <cell r="G81">
            <v>84.5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2</v>
          </cell>
          <cell r="M81">
            <v>86.977000000000004</v>
          </cell>
        </row>
        <row r="82">
          <cell r="B82" t="str">
            <v>周成彬</v>
          </cell>
          <cell r="C82">
            <v>4.17</v>
          </cell>
          <cell r="D82">
            <v>2</v>
          </cell>
          <cell r="E82">
            <v>72.7</v>
          </cell>
          <cell r="F82">
            <v>91.7</v>
          </cell>
          <cell r="G82">
            <v>95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86.33</v>
          </cell>
        </row>
        <row r="83">
          <cell r="B83" t="str">
            <v>张文健</v>
          </cell>
          <cell r="C83">
            <v>2.65</v>
          </cell>
          <cell r="D83">
            <v>43</v>
          </cell>
          <cell r="E83">
            <v>83.5</v>
          </cell>
          <cell r="F83">
            <v>76.5</v>
          </cell>
          <cell r="G83">
            <v>87.5</v>
          </cell>
          <cell r="H83">
            <v>1</v>
          </cell>
          <cell r="I83">
            <v>0</v>
          </cell>
          <cell r="J83">
            <v>2.5</v>
          </cell>
          <cell r="K83">
            <v>2.7</v>
          </cell>
          <cell r="L83">
            <v>0</v>
          </cell>
          <cell r="M83">
            <v>85.9</v>
          </cell>
        </row>
        <row r="84">
          <cell r="B84" t="str">
            <v>尹琦</v>
          </cell>
          <cell r="C84">
            <v>3.15</v>
          </cell>
          <cell r="D84">
            <v>26</v>
          </cell>
          <cell r="E84">
            <v>72</v>
          </cell>
          <cell r="F84">
            <v>81.5</v>
          </cell>
          <cell r="G84">
            <v>77.5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78.25</v>
          </cell>
        </row>
        <row r="85">
          <cell r="B85" t="str">
            <v>李家豪</v>
          </cell>
          <cell r="C85">
            <v>2.94</v>
          </cell>
          <cell r="D85">
            <v>29</v>
          </cell>
          <cell r="E85">
            <v>72.8</v>
          </cell>
          <cell r="F85">
            <v>79.399999999999991</v>
          </cell>
          <cell r="G85">
            <v>85.5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78.029999999999987</v>
          </cell>
        </row>
        <row r="86">
          <cell r="B86" t="str">
            <v>赵思淇</v>
          </cell>
          <cell r="C86">
            <v>2.9</v>
          </cell>
          <cell r="D86">
            <v>30</v>
          </cell>
          <cell r="E86">
            <v>72.8</v>
          </cell>
          <cell r="F86">
            <v>79</v>
          </cell>
          <cell r="G86">
            <v>85.5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77.789999999999992</v>
          </cell>
        </row>
        <row r="87">
          <cell r="B87" t="str">
            <v>吴孟情</v>
          </cell>
          <cell r="C87">
            <v>2.87</v>
          </cell>
          <cell r="D87">
            <v>32</v>
          </cell>
          <cell r="E87">
            <v>72.7</v>
          </cell>
          <cell r="F87">
            <v>78.7</v>
          </cell>
          <cell r="G87">
            <v>83.5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77.38</v>
          </cell>
        </row>
        <row r="88">
          <cell r="B88" t="str">
            <v>许文进</v>
          </cell>
          <cell r="C88">
            <v>2.96</v>
          </cell>
          <cell r="D88">
            <v>28</v>
          </cell>
          <cell r="E88">
            <v>71.08</v>
          </cell>
          <cell r="F88">
            <v>79.599999999999994</v>
          </cell>
          <cell r="G88">
            <v>81.5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77.234000000000009</v>
          </cell>
        </row>
        <row r="89">
          <cell r="B89" t="str">
            <v>潘樾</v>
          </cell>
          <cell r="C89">
            <v>2.9</v>
          </cell>
          <cell r="D89">
            <v>30</v>
          </cell>
          <cell r="E89">
            <v>72.8</v>
          </cell>
          <cell r="F89">
            <v>79</v>
          </cell>
          <cell r="G89">
            <v>78.5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77.089999999999989</v>
          </cell>
        </row>
        <row r="90">
          <cell r="B90" t="str">
            <v>张高臻</v>
          </cell>
          <cell r="C90">
            <v>2.63</v>
          </cell>
          <cell r="D90">
            <v>44</v>
          </cell>
          <cell r="E90">
            <v>72.401391304347797</v>
          </cell>
          <cell r="F90">
            <v>76.3</v>
          </cell>
          <cell r="G90">
            <v>94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76.90041739130433</v>
          </cell>
        </row>
        <row r="91">
          <cell r="B91" t="str">
            <v>陈宇涵</v>
          </cell>
          <cell r="C91">
            <v>2.81</v>
          </cell>
          <cell r="D91">
            <v>35</v>
          </cell>
          <cell r="E91">
            <v>72.8</v>
          </cell>
          <cell r="F91">
            <v>78.100000000000009</v>
          </cell>
          <cell r="G91">
            <v>82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76.900000000000006</v>
          </cell>
        </row>
        <row r="92">
          <cell r="B92" t="str">
            <v>邱映婷</v>
          </cell>
          <cell r="C92">
            <v>2.75</v>
          </cell>
          <cell r="D92">
            <v>37</v>
          </cell>
          <cell r="E92">
            <v>72.8</v>
          </cell>
          <cell r="F92">
            <v>77.5</v>
          </cell>
          <cell r="G92">
            <v>85.5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76.89</v>
          </cell>
        </row>
        <row r="93">
          <cell r="B93" t="str">
            <v>张涛</v>
          </cell>
          <cell r="C93">
            <v>2.71</v>
          </cell>
          <cell r="D93">
            <v>39</v>
          </cell>
          <cell r="E93">
            <v>72.8</v>
          </cell>
          <cell r="F93">
            <v>77.099999999999994</v>
          </cell>
          <cell r="G93">
            <v>84.5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76.55</v>
          </cell>
        </row>
        <row r="94">
          <cell r="B94" t="str">
            <v>龚籽言</v>
          </cell>
          <cell r="C94">
            <v>2.78</v>
          </cell>
          <cell r="D94">
            <v>36</v>
          </cell>
          <cell r="E94">
            <v>72.8</v>
          </cell>
          <cell r="F94">
            <v>77.8</v>
          </cell>
          <cell r="G94">
            <v>80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76.52</v>
          </cell>
        </row>
        <row r="95">
          <cell r="B95" t="str">
            <v>姜妍</v>
          </cell>
          <cell r="C95">
            <v>2.85</v>
          </cell>
          <cell r="D95">
            <v>34</v>
          </cell>
          <cell r="E95">
            <v>71.106260869565205</v>
          </cell>
          <cell r="F95">
            <v>78.5</v>
          </cell>
          <cell r="G95">
            <v>72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75.63187826086957</v>
          </cell>
        </row>
        <row r="96">
          <cell r="B96" t="str">
            <v>沈佳莹</v>
          </cell>
          <cell r="C96">
            <v>2.5299999999999998</v>
          </cell>
          <cell r="D96">
            <v>45</v>
          </cell>
          <cell r="E96">
            <v>72.8</v>
          </cell>
          <cell r="F96">
            <v>75.3</v>
          </cell>
          <cell r="G96">
            <v>82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75.22</v>
          </cell>
        </row>
        <row r="97">
          <cell r="B97" t="str">
            <v>路函悦</v>
          </cell>
          <cell r="C97">
            <v>2.48</v>
          </cell>
          <cell r="D97">
            <v>47</v>
          </cell>
          <cell r="E97">
            <v>72.8</v>
          </cell>
          <cell r="F97">
            <v>74.800000000000011</v>
          </cell>
          <cell r="G97">
            <v>82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74.92</v>
          </cell>
        </row>
        <row r="98">
          <cell r="B98" t="str">
            <v>汪职梦</v>
          </cell>
          <cell r="C98">
            <v>2.68</v>
          </cell>
          <cell r="D98">
            <v>42</v>
          </cell>
          <cell r="E98">
            <v>72.8</v>
          </cell>
          <cell r="F98">
            <v>76.8</v>
          </cell>
          <cell r="G98">
            <v>69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74.820000000000007</v>
          </cell>
        </row>
        <row r="99">
          <cell r="B99" t="str">
            <v>陈荣道</v>
          </cell>
          <cell r="C99">
            <v>2.71</v>
          </cell>
          <cell r="D99">
            <v>39</v>
          </cell>
          <cell r="E99">
            <v>71.283333333333303</v>
          </cell>
          <cell r="F99">
            <v>77.099999999999994</v>
          </cell>
          <cell r="G99">
            <v>71.5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74.794999999999987</v>
          </cell>
        </row>
        <row r="100">
          <cell r="B100" t="str">
            <v>夏贤齐</v>
          </cell>
          <cell r="C100">
            <v>2.71</v>
          </cell>
          <cell r="D100">
            <v>39</v>
          </cell>
          <cell r="E100">
            <v>72.8</v>
          </cell>
          <cell r="F100">
            <v>77.099999999999994</v>
          </cell>
          <cell r="G100">
            <v>65.5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74.649999999999991</v>
          </cell>
        </row>
        <row r="101">
          <cell r="B101" t="str">
            <v>李韫非</v>
          </cell>
          <cell r="C101">
            <v>2.5099999999999998</v>
          </cell>
          <cell r="D101">
            <v>46</v>
          </cell>
          <cell r="E101">
            <v>72.460869565217394</v>
          </cell>
          <cell r="F101">
            <v>75.099999999999994</v>
          </cell>
          <cell r="G101">
            <v>78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74.598260869565209</v>
          </cell>
        </row>
        <row r="102">
          <cell r="B102" t="str">
            <v>陈正瑄</v>
          </cell>
          <cell r="C102">
            <v>2.27</v>
          </cell>
          <cell r="D102">
            <v>48</v>
          </cell>
          <cell r="E102">
            <v>71.7916666666667</v>
          </cell>
          <cell r="F102">
            <v>72.699999999999989</v>
          </cell>
          <cell r="G102">
            <v>71.5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72.307500000000005</v>
          </cell>
        </row>
        <row r="103">
          <cell r="B103" t="str">
            <v>梁言</v>
          </cell>
          <cell r="C103">
            <v>1.9</v>
          </cell>
          <cell r="D103">
            <v>51</v>
          </cell>
          <cell r="E103">
            <v>70.799652173913003</v>
          </cell>
          <cell r="F103">
            <v>69</v>
          </cell>
          <cell r="G103">
            <v>82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70.839895652173894</v>
          </cell>
        </row>
        <row r="104">
          <cell r="B104" t="str">
            <v>刘华升</v>
          </cell>
          <cell r="C104">
            <v>1.47</v>
          </cell>
          <cell r="D104">
            <v>53</v>
          </cell>
          <cell r="E104">
            <v>71.875</v>
          </cell>
          <cell r="F104">
            <v>64.7</v>
          </cell>
          <cell r="G104">
            <v>84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68.782499999999999</v>
          </cell>
        </row>
        <row r="105">
          <cell r="B105" t="str">
            <v>刘宇钊</v>
          </cell>
          <cell r="C105">
            <v>1.49</v>
          </cell>
          <cell r="D105">
            <v>52</v>
          </cell>
          <cell r="E105">
            <v>71.135999999999996</v>
          </cell>
          <cell r="F105">
            <v>64.900000000000006</v>
          </cell>
          <cell r="G105">
            <v>60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66.280799999999999</v>
          </cell>
        </row>
        <row r="106">
          <cell r="B106" t="str">
            <v>韩金茹</v>
          </cell>
          <cell r="C106">
            <v>1.31</v>
          </cell>
          <cell r="D106">
            <v>54</v>
          </cell>
          <cell r="E106">
            <v>71.302608695652197</v>
          </cell>
          <cell r="F106">
            <v>63.100000000000009</v>
          </cell>
          <cell r="G106">
            <v>70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66.250782608695658</v>
          </cell>
        </row>
        <row r="108">
          <cell r="B108" t="str">
            <v>魏奥运</v>
          </cell>
          <cell r="C108">
            <v>3.24</v>
          </cell>
          <cell r="D108">
            <v>9</v>
          </cell>
          <cell r="E108">
            <v>84.19</v>
          </cell>
          <cell r="F108">
            <v>82.4</v>
          </cell>
          <cell r="G108">
            <v>77</v>
          </cell>
          <cell r="H108">
            <v>1.5</v>
          </cell>
          <cell r="I108">
            <v>0</v>
          </cell>
          <cell r="J108">
            <v>2.5</v>
          </cell>
          <cell r="K108">
            <v>4.5</v>
          </cell>
          <cell r="L108">
            <v>4</v>
          </cell>
          <cell r="M108">
            <v>94.897000000000006</v>
          </cell>
        </row>
        <row r="109">
          <cell r="B109" t="str">
            <v>姚俊涛</v>
          </cell>
          <cell r="C109">
            <v>3.5</v>
          </cell>
          <cell r="D109">
            <v>7</v>
          </cell>
          <cell r="E109">
            <v>84.39</v>
          </cell>
          <cell r="F109">
            <v>85</v>
          </cell>
          <cell r="G109">
            <v>65</v>
          </cell>
          <cell r="H109">
            <v>0</v>
          </cell>
          <cell r="I109">
            <v>0</v>
          </cell>
          <cell r="J109">
            <v>3</v>
          </cell>
          <cell r="K109">
            <v>4</v>
          </cell>
          <cell r="L109">
            <v>2</v>
          </cell>
          <cell r="M109">
            <v>91.817000000000007</v>
          </cell>
        </row>
        <row r="110">
          <cell r="B110" t="str">
            <v>王超亚</v>
          </cell>
          <cell r="C110">
            <v>3.69</v>
          </cell>
          <cell r="D110">
            <v>4</v>
          </cell>
          <cell r="E110">
            <v>78.3</v>
          </cell>
          <cell r="F110">
            <v>86.9</v>
          </cell>
          <cell r="G110">
            <v>86</v>
          </cell>
          <cell r="H110">
            <v>1</v>
          </cell>
          <cell r="I110">
            <v>0</v>
          </cell>
          <cell r="J110">
            <v>0</v>
          </cell>
          <cell r="K110">
            <v>2</v>
          </cell>
          <cell r="L110">
            <v>4</v>
          </cell>
          <cell r="M110">
            <v>91.73</v>
          </cell>
        </row>
        <row r="111">
          <cell r="B111" t="str">
            <v>吕星亮</v>
          </cell>
          <cell r="C111">
            <v>3.74</v>
          </cell>
          <cell r="D111">
            <v>3</v>
          </cell>
          <cell r="E111">
            <v>81.400000000000006</v>
          </cell>
          <cell r="F111">
            <v>87.4</v>
          </cell>
          <cell r="G111">
            <v>80</v>
          </cell>
          <cell r="H111">
            <v>0</v>
          </cell>
          <cell r="I111">
            <v>0</v>
          </cell>
          <cell r="J111">
            <v>2.5</v>
          </cell>
          <cell r="K111">
            <v>2</v>
          </cell>
          <cell r="L111">
            <v>2</v>
          </cell>
          <cell r="M111">
            <v>91.360000000000014</v>
          </cell>
        </row>
        <row r="112">
          <cell r="B112" t="str">
            <v>陶汶慧</v>
          </cell>
          <cell r="C112">
            <v>2.9</v>
          </cell>
          <cell r="D112">
            <v>11</v>
          </cell>
          <cell r="E112">
            <v>80.2</v>
          </cell>
          <cell r="F112">
            <v>79</v>
          </cell>
          <cell r="G112">
            <v>90</v>
          </cell>
          <cell r="H112">
            <v>0.5</v>
          </cell>
          <cell r="I112">
            <v>0.5</v>
          </cell>
          <cell r="J112">
            <v>1.375</v>
          </cell>
          <cell r="K112">
            <v>2</v>
          </cell>
          <cell r="L112">
            <v>4</v>
          </cell>
          <cell r="M112">
            <v>88.834999999999994</v>
          </cell>
        </row>
        <row r="113">
          <cell r="B113" t="str">
            <v>温易凡</v>
          </cell>
          <cell r="C113">
            <v>3.28</v>
          </cell>
          <cell r="D113">
            <v>8</v>
          </cell>
          <cell r="E113">
            <v>77.599999999999994</v>
          </cell>
          <cell r="F113">
            <v>82.8</v>
          </cell>
          <cell r="G113">
            <v>83</v>
          </cell>
          <cell r="H113">
            <v>0</v>
          </cell>
          <cell r="I113">
            <v>0</v>
          </cell>
          <cell r="J113">
            <v>2.5</v>
          </cell>
          <cell r="K113">
            <v>0</v>
          </cell>
          <cell r="L113">
            <v>4</v>
          </cell>
          <cell r="M113">
            <v>87.759999999999991</v>
          </cell>
        </row>
        <row r="114">
          <cell r="B114" t="str">
            <v>金丰正</v>
          </cell>
          <cell r="C114">
            <v>3.6</v>
          </cell>
          <cell r="D114">
            <v>5</v>
          </cell>
          <cell r="E114">
            <v>78.75</v>
          </cell>
          <cell r="F114">
            <v>86</v>
          </cell>
          <cell r="G114">
            <v>68.5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4</v>
          </cell>
          <cell r="M114">
            <v>87.074999999999989</v>
          </cell>
        </row>
        <row r="115">
          <cell r="B115" t="str">
            <v>吴志凯</v>
          </cell>
          <cell r="C115">
            <v>3.8</v>
          </cell>
          <cell r="D115">
            <v>2</v>
          </cell>
          <cell r="E115">
            <v>69.599999999999994</v>
          </cell>
          <cell r="F115">
            <v>88</v>
          </cell>
          <cell r="G115">
            <v>83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81.97999999999999</v>
          </cell>
        </row>
        <row r="116">
          <cell r="B116" t="str">
            <v>章悦涛</v>
          </cell>
          <cell r="C116" t="str">
            <v>3.51</v>
          </cell>
          <cell r="D116" t="str">
            <v>6</v>
          </cell>
          <cell r="E116">
            <v>69.599999999999994</v>
          </cell>
          <cell r="F116">
            <v>85.1</v>
          </cell>
          <cell r="G116">
            <v>69.5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78.89</v>
          </cell>
        </row>
        <row r="117">
          <cell r="B117" t="str">
            <v>范嘉鹏</v>
          </cell>
          <cell r="C117" t="str">
            <v>2.94</v>
          </cell>
          <cell r="D117" t="str">
            <v>10</v>
          </cell>
          <cell r="E117">
            <v>69.599999999999994</v>
          </cell>
          <cell r="F117">
            <v>79.400000000000006</v>
          </cell>
          <cell r="G117">
            <v>72.5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75.77</v>
          </cell>
        </row>
        <row r="118">
          <cell r="B118" t="str">
            <v>洪森杰</v>
          </cell>
          <cell r="C118" t="str">
            <v>2.56</v>
          </cell>
          <cell r="D118" t="str">
            <v>13</v>
          </cell>
          <cell r="E118">
            <v>68.800000000000011</v>
          </cell>
          <cell r="F118">
            <v>75.599999999999994</v>
          </cell>
          <cell r="G118">
            <v>85.5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74.55</v>
          </cell>
        </row>
        <row r="119">
          <cell r="B119" t="str">
            <v>徐俊豪</v>
          </cell>
          <cell r="C119" t="str">
            <v>2.58</v>
          </cell>
          <cell r="D119" t="str">
            <v>12</v>
          </cell>
          <cell r="E119">
            <v>68.599999999999994</v>
          </cell>
          <cell r="F119">
            <v>75.8</v>
          </cell>
          <cell r="G119">
            <v>79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73.960000000000008</v>
          </cell>
        </row>
        <row r="120">
          <cell r="B120" t="str">
            <v>邱学彬</v>
          </cell>
          <cell r="C120" t="str">
            <v>2.54</v>
          </cell>
          <cell r="D120" t="str">
            <v>14</v>
          </cell>
          <cell r="E120">
            <v>70.400000000000006</v>
          </cell>
          <cell r="F120">
            <v>75.400000000000006</v>
          </cell>
          <cell r="G120">
            <v>74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73.760000000000005</v>
          </cell>
        </row>
        <row r="121">
          <cell r="B121" t="str">
            <v>周一名</v>
          </cell>
          <cell r="C121" t="str">
            <v>2.28</v>
          </cell>
          <cell r="D121" t="str">
            <v>15</v>
          </cell>
          <cell r="E121">
            <v>70.400000000000006</v>
          </cell>
          <cell r="F121">
            <v>72.8</v>
          </cell>
          <cell r="G121">
            <v>69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71.7</v>
          </cell>
        </row>
        <row r="122">
          <cell r="B122" t="str">
            <v>王浩楠</v>
          </cell>
          <cell r="C122" t="str">
            <v>2.15</v>
          </cell>
          <cell r="D122" t="str">
            <v>16</v>
          </cell>
          <cell r="E122">
            <v>69.2</v>
          </cell>
          <cell r="F122">
            <v>71.5</v>
          </cell>
          <cell r="G122">
            <v>77.5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71.41</v>
          </cell>
        </row>
        <row r="123">
          <cell r="B123" t="str">
            <v>裘丰</v>
          </cell>
          <cell r="C123" t="str">
            <v>2.11</v>
          </cell>
          <cell r="D123" t="str">
            <v>17</v>
          </cell>
          <cell r="E123">
            <v>68.800000000000011</v>
          </cell>
          <cell r="F123">
            <v>71.099999999999994</v>
          </cell>
          <cell r="G123">
            <v>80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71.3</v>
          </cell>
        </row>
        <row r="124">
          <cell r="B124" t="str">
            <v>潘志成</v>
          </cell>
          <cell r="C124" t="str">
            <v>1.99</v>
          </cell>
          <cell r="D124" t="str">
            <v>20</v>
          </cell>
          <cell r="E124">
            <v>67.599999999999994</v>
          </cell>
          <cell r="F124">
            <v>69.900000000000006</v>
          </cell>
          <cell r="G124">
            <v>79.5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70.17</v>
          </cell>
        </row>
        <row r="125">
          <cell r="B125" t="str">
            <v>杨滨宇</v>
          </cell>
          <cell r="C125" t="str">
            <v>2.09</v>
          </cell>
          <cell r="D125" t="str">
            <v>18</v>
          </cell>
          <cell r="E125">
            <v>68.400000000000006</v>
          </cell>
          <cell r="F125">
            <v>70.900000000000006</v>
          </cell>
          <cell r="G125">
            <v>68.5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69.91</v>
          </cell>
        </row>
        <row r="126">
          <cell r="B126" t="str">
            <v>田奕凡</v>
          </cell>
          <cell r="C126" t="str">
            <v>2.06</v>
          </cell>
          <cell r="D126" t="str">
            <v>19</v>
          </cell>
          <cell r="E126">
            <v>69.599999999999994</v>
          </cell>
          <cell r="F126">
            <v>70.599999999999994</v>
          </cell>
          <cell r="G126">
            <v>65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69.739999999999995</v>
          </cell>
        </row>
        <row r="127">
          <cell r="B127" t="str">
            <v>沈佳乐</v>
          </cell>
          <cell r="C127" t="str">
            <v>1.86</v>
          </cell>
          <cell r="D127" t="str">
            <v>21</v>
          </cell>
          <cell r="E127">
            <v>68.800000000000011</v>
          </cell>
          <cell r="F127">
            <v>68.599999999999994</v>
          </cell>
          <cell r="G127">
            <v>77.5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69.55</v>
          </cell>
        </row>
        <row r="128">
          <cell r="B128" t="str">
            <v>任佳华</v>
          </cell>
          <cell r="C128" t="str">
            <v>1.80</v>
          </cell>
          <cell r="D128">
            <v>22</v>
          </cell>
          <cell r="E128">
            <v>68.800000000000011</v>
          </cell>
          <cell r="F128">
            <v>68</v>
          </cell>
          <cell r="G128">
            <v>80.5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69.489999999999995</v>
          </cell>
        </row>
        <row r="129">
          <cell r="B129" t="str">
            <v>陆海鹏</v>
          </cell>
          <cell r="C129" t="str">
            <v>1.80</v>
          </cell>
          <cell r="D129" t="str">
            <v>22</v>
          </cell>
          <cell r="E129">
            <v>70.400000000000006</v>
          </cell>
          <cell r="F129">
            <v>68</v>
          </cell>
          <cell r="G129">
            <v>73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69.22</v>
          </cell>
        </row>
        <row r="130">
          <cell r="B130" t="str">
            <v>陈嘉栋</v>
          </cell>
          <cell r="C130" t="str">
            <v>1.63</v>
          </cell>
          <cell r="D130" t="str">
            <v>24</v>
          </cell>
          <cell r="E130">
            <v>70.400000000000006</v>
          </cell>
          <cell r="F130">
            <v>66.3</v>
          </cell>
          <cell r="G130">
            <v>71.5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68.05</v>
          </cell>
        </row>
        <row r="131">
          <cell r="B131" t="str">
            <v>叶晓鹏</v>
          </cell>
          <cell r="C131" t="str">
            <v>1.02</v>
          </cell>
          <cell r="D131" t="str">
            <v>27</v>
          </cell>
          <cell r="E131">
            <v>69.599999999999994</v>
          </cell>
          <cell r="F131">
            <v>60.2</v>
          </cell>
          <cell r="G131">
            <v>81.5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65.150000000000006</v>
          </cell>
        </row>
        <row r="132">
          <cell r="B132" t="str">
            <v>周建龙</v>
          </cell>
          <cell r="C132" t="str">
            <v>0.97</v>
          </cell>
          <cell r="D132" t="str">
            <v>28</v>
          </cell>
          <cell r="E132">
            <v>69.599999999999994</v>
          </cell>
          <cell r="F132">
            <v>59.7</v>
          </cell>
          <cell r="G132">
            <v>81.5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64.850000000000009</v>
          </cell>
        </row>
        <row r="133">
          <cell r="B133" t="str">
            <v>吴泽余</v>
          </cell>
          <cell r="C133" t="str">
            <v>1.08</v>
          </cell>
          <cell r="D133" t="str">
            <v>26</v>
          </cell>
          <cell r="E133">
            <v>68.800000000000011</v>
          </cell>
          <cell r="F133">
            <v>60.8</v>
          </cell>
          <cell r="G133">
            <v>75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64.62</v>
          </cell>
        </row>
        <row r="134">
          <cell r="B134" t="str">
            <v>从林</v>
          </cell>
          <cell r="C134" t="str">
            <v>0.82</v>
          </cell>
          <cell r="D134" t="str">
            <v>31</v>
          </cell>
          <cell r="E134">
            <v>69.599999999999994</v>
          </cell>
          <cell r="F134">
            <v>58.2</v>
          </cell>
          <cell r="G134">
            <v>65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62.3</v>
          </cell>
        </row>
        <row r="135">
          <cell r="B135" t="str">
            <v>李先</v>
          </cell>
          <cell r="C135" t="str">
            <v>0.86</v>
          </cell>
          <cell r="D135" t="str">
            <v>30</v>
          </cell>
          <cell r="E135">
            <v>68.800000000000011</v>
          </cell>
          <cell r="F135">
            <v>58.6</v>
          </cell>
          <cell r="G135">
            <v>62.5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62.05</v>
          </cell>
        </row>
        <row r="136">
          <cell r="B136" t="str">
            <v>赵福景</v>
          </cell>
          <cell r="C136" t="str">
            <v>0.95</v>
          </cell>
          <cell r="D136" t="str">
            <v>29</v>
          </cell>
          <cell r="E136">
            <v>70</v>
          </cell>
          <cell r="F136">
            <v>59.5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56.699999999999996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4">
          <cell r="B4" t="str">
            <v>曹天涌</v>
          </cell>
          <cell r="C4">
            <v>4.3280000000000003</v>
          </cell>
          <cell r="D4">
            <v>2</v>
          </cell>
          <cell r="E4">
            <v>95.2</v>
          </cell>
          <cell r="F4">
            <v>93.28</v>
          </cell>
          <cell r="G4">
            <v>86.5</v>
          </cell>
          <cell r="H4">
            <v>29.6</v>
          </cell>
          <cell r="I4">
            <v>0.1</v>
          </cell>
          <cell r="J4">
            <v>4</v>
          </cell>
          <cell r="K4">
            <v>4</v>
          </cell>
          <cell r="L4">
            <v>5.5</v>
          </cell>
          <cell r="M4">
            <v>136.37799999999999</v>
          </cell>
        </row>
        <row r="5">
          <cell r="B5" t="str">
            <v>孔令宸</v>
          </cell>
          <cell r="C5">
            <v>3.859</v>
          </cell>
          <cell r="D5">
            <v>4</v>
          </cell>
          <cell r="E5">
            <v>80.548400000000001</v>
          </cell>
          <cell r="F5">
            <v>88.59</v>
          </cell>
          <cell r="G5">
            <v>68.5</v>
          </cell>
          <cell r="H5">
            <v>24.25</v>
          </cell>
          <cell r="I5">
            <v>0.3</v>
          </cell>
          <cell r="J5">
            <v>0.5</v>
          </cell>
          <cell r="K5">
            <v>0</v>
          </cell>
          <cell r="L5">
            <v>6</v>
          </cell>
          <cell r="M5">
            <v>115.21852</v>
          </cell>
        </row>
        <row r="6">
          <cell r="B6" t="str">
            <v>饶依凡</v>
          </cell>
          <cell r="C6">
            <v>3.8879999999999999</v>
          </cell>
          <cell r="D6">
            <v>3</v>
          </cell>
          <cell r="E6">
            <v>83.004500000000007</v>
          </cell>
          <cell r="F6">
            <v>88.88</v>
          </cell>
          <cell r="G6">
            <v>64</v>
          </cell>
          <cell r="H6">
            <v>14.5</v>
          </cell>
          <cell r="I6">
            <v>0.1</v>
          </cell>
          <cell r="J6">
            <v>2</v>
          </cell>
          <cell r="K6">
            <v>0</v>
          </cell>
          <cell r="L6">
            <v>2</v>
          </cell>
          <cell r="M6">
            <v>103.22935000000001</v>
          </cell>
        </row>
        <row r="7">
          <cell r="B7" t="str">
            <v>殷志浩</v>
          </cell>
          <cell r="C7">
            <v>4.5039999999999996</v>
          </cell>
          <cell r="D7">
            <v>1</v>
          </cell>
          <cell r="E7">
            <v>77.911666670000002</v>
          </cell>
          <cell r="F7">
            <v>95.04</v>
          </cell>
          <cell r="G7">
            <v>64</v>
          </cell>
          <cell r="H7">
            <v>7</v>
          </cell>
          <cell r="I7">
            <v>0</v>
          </cell>
          <cell r="J7">
            <v>0</v>
          </cell>
          <cell r="K7">
            <v>0</v>
          </cell>
          <cell r="L7">
            <v>6</v>
          </cell>
          <cell r="M7">
            <v>99.797500001000003</v>
          </cell>
        </row>
        <row r="8">
          <cell r="B8" t="str">
            <v>胡银银</v>
          </cell>
          <cell r="C8">
            <v>3.577</v>
          </cell>
          <cell r="D8">
            <v>7</v>
          </cell>
          <cell r="E8">
            <v>90.711666666666702</v>
          </cell>
          <cell r="F8">
            <v>85.77</v>
          </cell>
          <cell r="G8">
            <v>85</v>
          </cell>
          <cell r="H8">
            <v>3.4</v>
          </cell>
          <cell r="I8">
            <v>0.1</v>
          </cell>
          <cell r="J8">
            <v>4</v>
          </cell>
          <cell r="K8">
            <v>4</v>
          </cell>
          <cell r="L8">
            <v>0</v>
          </cell>
          <cell r="M8">
            <v>98.6755</v>
          </cell>
        </row>
        <row r="9">
          <cell r="B9" t="str">
            <v>潘俊鹏</v>
          </cell>
          <cell r="C9">
            <v>3.4710000000000001</v>
          </cell>
          <cell r="D9">
            <v>9</v>
          </cell>
          <cell r="E9">
            <v>80.321666666666673</v>
          </cell>
          <cell r="F9">
            <v>84.71</v>
          </cell>
          <cell r="G9">
            <v>91</v>
          </cell>
          <cell r="H9">
            <v>6.5</v>
          </cell>
          <cell r="I9">
            <v>0</v>
          </cell>
          <cell r="J9">
            <v>2</v>
          </cell>
          <cell r="K9">
            <v>4</v>
          </cell>
          <cell r="L9">
            <v>0</v>
          </cell>
          <cell r="M9">
            <v>96.522499999999994</v>
          </cell>
        </row>
        <row r="10">
          <cell r="B10" t="str">
            <v>何家俊</v>
          </cell>
          <cell r="C10">
            <v>2.9910000000000001</v>
          </cell>
          <cell r="D10">
            <v>12</v>
          </cell>
          <cell r="E10">
            <v>79.186666666666696</v>
          </cell>
          <cell r="F10">
            <v>79.91</v>
          </cell>
          <cell r="G10">
            <v>94</v>
          </cell>
          <cell r="H10">
            <v>8.5</v>
          </cell>
          <cell r="I10">
            <v>0</v>
          </cell>
          <cell r="J10">
            <v>2</v>
          </cell>
          <cell r="K10">
            <v>0</v>
          </cell>
          <cell r="L10">
            <v>3</v>
          </cell>
          <cell r="M10">
            <v>94.602000000000004</v>
          </cell>
        </row>
        <row r="11">
          <cell r="B11" t="str">
            <v>陈东珠</v>
          </cell>
          <cell r="C11">
            <v>3.835</v>
          </cell>
          <cell r="D11">
            <v>5</v>
          </cell>
          <cell r="E11">
            <v>92.479899999999986</v>
          </cell>
          <cell r="F11">
            <v>88.35</v>
          </cell>
          <cell r="G11">
            <v>88</v>
          </cell>
          <cell r="H11">
            <v>0</v>
          </cell>
          <cell r="I11">
            <v>0</v>
          </cell>
          <cell r="J11">
            <v>0</v>
          </cell>
          <cell r="K11">
            <v>2</v>
          </cell>
          <cell r="L11">
            <v>3</v>
          </cell>
          <cell r="M11">
            <v>94.553969999999993</v>
          </cell>
        </row>
        <row r="12">
          <cell r="B12" t="str">
            <v>周家楠</v>
          </cell>
          <cell r="C12" t="str">
            <v>3.552</v>
          </cell>
          <cell r="D12">
            <v>8</v>
          </cell>
          <cell r="E12">
            <v>88.105999999999995</v>
          </cell>
          <cell r="F12">
            <v>85.5</v>
          </cell>
          <cell r="G12">
            <v>65</v>
          </cell>
          <cell r="H12">
            <v>3.7</v>
          </cell>
          <cell r="I12">
            <v>0</v>
          </cell>
          <cell r="J12">
            <v>3.25</v>
          </cell>
          <cell r="K12">
            <v>0</v>
          </cell>
          <cell r="L12">
            <v>3</v>
          </cell>
          <cell r="M12">
            <v>94.181799999999996</v>
          </cell>
        </row>
        <row r="13">
          <cell r="B13" t="str">
            <v>姚嘉诚</v>
          </cell>
          <cell r="C13">
            <v>3.0059999999999998</v>
          </cell>
          <cell r="D13">
            <v>11</v>
          </cell>
          <cell r="E13">
            <v>75.817999999999998</v>
          </cell>
          <cell r="F13">
            <v>80.06</v>
          </cell>
          <cell r="G13">
            <v>60</v>
          </cell>
          <cell r="H13">
            <v>10.5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87.281400000000005</v>
          </cell>
        </row>
        <row r="14">
          <cell r="B14" t="str">
            <v>吴冰</v>
          </cell>
          <cell r="C14">
            <v>3.5840000000000001</v>
          </cell>
          <cell r="D14">
            <v>6</v>
          </cell>
          <cell r="E14">
            <v>80.171499999999995</v>
          </cell>
          <cell r="F14">
            <v>85.84</v>
          </cell>
          <cell r="G14">
            <v>75</v>
          </cell>
          <cell r="H14">
            <v>0</v>
          </cell>
          <cell r="I14">
            <v>0.3</v>
          </cell>
          <cell r="J14">
            <v>0.5</v>
          </cell>
          <cell r="K14">
            <v>0</v>
          </cell>
          <cell r="L14">
            <v>0</v>
          </cell>
          <cell r="M14">
            <v>83.85544999999999</v>
          </cell>
        </row>
        <row r="15">
          <cell r="B15" t="str">
            <v>詹文卿</v>
          </cell>
          <cell r="C15">
            <v>2.7679999999999998</v>
          </cell>
          <cell r="D15">
            <v>16</v>
          </cell>
          <cell r="E15">
            <v>86.094166666666695</v>
          </cell>
          <cell r="F15">
            <v>77.680000000000007</v>
          </cell>
          <cell r="G15">
            <v>74</v>
          </cell>
          <cell r="H15">
            <v>0.8</v>
          </cell>
          <cell r="I15">
            <v>0.1</v>
          </cell>
          <cell r="J15">
            <v>0.5</v>
          </cell>
          <cell r="K15">
            <v>0</v>
          </cell>
          <cell r="L15">
            <v>0</v>
          </cell>
          <cell r="M15">
            <v>81.236250000000027</v>
          </cell>
        </row>
        <row r="16">
          <cell r="B16" t="str">
            <v>张宇洋</v>
          </cell>
          <cell r="C16" t="str">
            <v>3.021</v>
          </cell>
          <cell r="D16" t="str">
            <v>10</v>
          </cell>
          <cell r="E16">
            <v>71.73333333333332</v>
          </cell>
          <cell r="F16">
            <v>80.210000000000008</v>
          </cell>
          <cell r="G16">
            <v>78</v>
          </cell>
          <cell r="M16">
            <v>77.445999999999998</v>
          </cell>
        </row>
        <row r="17">
          <cell r="B17" t="str">
            <v>吕哲锴</v>
          </cell>
          <cell r="C17" t="str">
            <v>2.835</v>
          </cell>
          <cell r="D17" t="str">
            <v>15</v>
          </cell>
          <cell r="E17">
            <v>71.52000000000001</v>
          </cell>
          <cell r="F17">
            <v>78.349999999999994</v>
          </cell>
          <cell r="G17">
            <v>81</v>
          </cell>
          <cell r="M17">
            <v>76.566000000000003</v>
          </cell>
        </row>
        <row r="18">
          <cell r="B18" t="str">
            <v>孔明昊</v>
          </cell>
          <cell r="C18" t="str">
            <v>2.86</v>
          </cell>
          <cell r="D18" t="str">
            <v>14</v>
          </cell>
          <cell r="E18">
            <v>71.52000000000001</v>
          </cell>
          <cell r="F18">
            <v>78.599999999999994</v>
          </cell>
          <cell r="G18">
            <v>77</v>
          </cell>
          <cell r="M18">
            <v>76.316000000000003</v>
          </cell>
        </row>
        <row r="19">
          <cell r="B19" t="str">
            <v>王浩宇</v>
          </cell>
          <cell r="C19" t="str">
            <v>2.98</v>
          </cell>
          <cell r="D19" t="str">
            <v>13</v>
          </cell>
          <cell r="E19">
            <v>69.599999999999994</v>
          </cell>
          <cell r="F19">
            <v>79.800000000000011</v>
          </cell>
          <cell r="G19">
            <v>66</v>
          </cell>
          <cell r="M19">
            <v>75.36</v>
          </cell>
        </row>
        <row r="20">
          <cell r="B20" t="str">
            <v>吴方炜</v>
          </cell>
          <cell r="C20" t="str">
            <v>2.618</v>
          </cell>
          <cell r="D20" t="str">
            <v>18</v>
          </cell>
          <cell r="E20">
            <v>67.599999999999994</v>
          </cell>
          <cell r="F20">
            <v>76.180000000000007</v>
          </cell>
          <cell r="G20">
            <v>80</v>
          </cell>
          <cell r="M20">
            <v>73.988</v>
          </cell>
        </row>
        <row r="21">
          <cell r="B21" t="str">
            <v>何杰</v>
          </cell>
          <cell r="C21" t="str">
            <v>2.434</v>
          </cell>
          <cell r="D21" t="str">
            <v>20</v>
          </cell>
          <cell r="E21">
            <v>71.946666666666673</v>
          </cell>
          <cell r="F21">
            <v>74.34</v>
          </cell>
          <cell r="G21">
            <v>65</v>
          </cell>
          <cell r="M21">
            <v>72.688000000000002</v>
          </cell>
        </row>
        <row r="22">
          <cell r="B22" t="str">
            <v>顾正源</v>
          </cell>
          <cell r="C22" t="str">
            <v>2.303</v>
          </cell>
          <cell r="D22" t="str">
            <v>22</v>
          </cell>
          <cell r="E22">
            <v>70.393673563218385</v>
          </cell>
          <cell r="F22">
            <v>73.03</v>
          </cell>
          <cell r="G22">
            <v>74</v>
          </cell>
          <cell r="M22">
            <v>72.336102068965516</v>
          </cell>
        </row>
        <row r="23">
          <cell r="B23" t="str">
            <v>梅星雨</v>
          </cell>
          <cell r="C23" t="str">
            <v>2.403</v>
          </cell>
          <cell r="D23" t="str">
            <v>21</v>
          </cell>
          <cell r="E23">
            <v>70.026666666666671</v>
          </cell>
          <cell r="F23">
            <v>74.03</v>
          </cell>
          <cell r="G23">
            <v>62.5</v>
          </cell>
          <cell r="M23">
            <v>71.676000000000002</v>
          </cell>
        </row>
        <row r="24">
          <cell r="B24" t="str">
            <v>叶大伟</v>
          </cell>
          <cell r="C24" t="str">
            <v>1.843</v>
          </cell>
          <cell r="D24" t="str">
            <v>25</v>
          </cell>
          <cell r="E24">
            <v>73.013333333333321</v>
          </cell>
          <cell r="F24">
            <v>68.430000000000007</v>
          </cell>
          <cell r="G24">
            <v>82.5</v>
          </cell>
          <cell r="M24">
            <v>71.211999999999989</v>
          </cell>
        </row>
        <row r="25">
          <cell r="B25" t="str">
            <v>付淮</v>
          </cell>
          <cell r="C25" t="str">
            <v>2.687</v>
          </cell>
          <cell r="D25" t="str">
            <v>17</v>
          </cell>
          <cell r="E25">
            <v>67.599999999999994</v>
          </cell>
          <cell r="F25">
            <v>76.86999999999999</v>
          </cell>
          <cell r="G25">
            <v>39</v>
          </cell>
          <cell r="M25">
            <v>70.301999999999992</v>
          </cell>
        </row>
        <row r="26">
          <cell r="B26" t="str">
            <v>郭鼎豫</v>
          </cell>
          <cell r="C26" t="str">
            <v>1.663</v>
          </cell>
          <cell r="D26" t="str">
            <v>29</v>
          </cell>
          <cell r="E26">
            <v>70.803200000000004</v>
          </cell>
          <cell r="F26">
            <v>66.63</v>
          </cell>
          <cell r="G26">
            <v>85</v>
          </cell>
          <cell r="M26">
            <v>69.718959999999996</v>
          </cell>
        </row>
        <row r="27">
          <cell r="B27" t="str">
            <v>卢朔</v>
          </cell>
          <cell r="C27" t="str">
            <v>1.977</v>
          </cell>
          <cell r="D27" t="str">
            <v>24</v>
          </cell>
          <cell r="E27">
            <v>69.38666666666667</v>
          </cell>
          <cell r="F27">
            <v>69.77000000000001</v>
          </cell>
          <cell r="G27">
            <v>70</v>
          </cell>
          <cell r="M27">
            <v>69.677999999999997</v>
          </cell>
        </row>
        <row r="28">
          <cell r="B28" t="str">
            <v>白子豪</v>
          </cell>
          <cell r="C28" t="str">
            <v>1.827</v>
          </cell>
          <cell r="D28" t="str">
            <v>26</v>
          </cell>
          <cell r="E28">
            <v>73.599999999999994</v>
          </cell>
          <cell r="F28">
            <v>68.27</v>
          </cell>
          <cell r="G28">
            <v>65</v>
          </cell>
          <cell r="M28">
            <v>69.542000000000002</v>
          </cell>
        </row>
        <row r="29">
          <cell r="B29" t="str">
            <v>梁国昊</v>
          </cell>
          <cell r="C29" t="str">
            <v>1.721</v>
          </cell>
          <cell r="D29" t="str">
            <v>28</v>
          </cell>
          <cell r="E29">
            <v>70.88</v>
          </cell>
          <cell r="F29">
            <v>67.210000000000008</v>
          </cell>
          <cell r="G29">
            <v>78</v>
          </cell>
          <cell r="M29">
            <v>69.39</v>
          </cell>
        </row>
        <row r="30">
          <cell r="B30" t="str">
            <v>李青彧</v>
          </cell>
          <cell r="C30" t="str">
            <v>2.594</v>
          </cell>
          <cell r="D30" t="str">
            <v>19</v>
          </cell>
          <cell r="E30">
            <v>67.599999999999994</v>
          </cell>
          <cell r="F30">
            <v>75.94</v>
          </cell>
          <cell r="G30">
            <v>32.5</v>
          </cell>
          <cell r="M30">
            <v>69.093999999999994</v>
          </cell>
        </row>
        <row r="31">
          <cell r="B31" t="str">
            <v>张运铎</v>
          </cell>
          <cell r="C31" t="str">
            <v>1.826</v>
          </cell>
          <cell r="D31" t="str">
            <v>27</v>
          </cell>
          <cell r="E31">
            <v>67.599999999999994</v>
          </cell>
          <cell r="F31">
            <v>68.260000000000005</v>
          </cell>
          <cell r="G31">
            <v>72</v>
          </cell>
          <cell r="M31">
            <v>68.436000000000007</v>
          </cell>
        </row>
        <row r="32">
          <cell r="B32" t="str">
            <v>陈林</v>
          </cell>
          <cell r="C32" t="str">
            <v>2.116</v>
          </cell>
          <cell r="D32" t="str">
            <v>23</v>
          </cell>
          <cell r="E32">
            <v>71.52000000000001</v>
          </cell>
          <cell r="F32">
            <v>71.16</v>
          </cell>
          <cell r="G32">
            <v>30</v>
          </cell>
          <cell r="M32">
            <v>67.152000000000001</v>
          </cell>
        </row>
        <row r="33">
          <cell r="B33" t="str">
            <v>吴燊飞</v>
          </cell>
          <cell r="C33" t="str">
            <v>1.506</v>
          </cell>
          <cell r="D33" t="str">
            <v>31</v>
          </cell>
          <cell r="E33">
            <v>68.400000000000006</v>
          </cell>
          <cell r="F33">
            <v>65.06</v>
          </cell>
          <cell r="G33">
            <v>60</v>
          </cell>
          <cell r="M33">
            <v>65.555999999999997</v>
          </cell>
        </row>
        <row r="34">
          <cell r="B34" t="str">
            <v>周至恺</v>
          </cell>
          <cell r="C34" t="str">
            <v>1.214</v>
          </cell>
          <cell r="D34" t="str">
            <v>32</v>
          </cell>
          <cell r="E34">
            <v>68.960000000000008</v>
          </cell>
          <cell r="F34">
            <v>62.14</v>
          </cell>
          <cell r="G34">
            <v>74.5</v>
          </cell>
          <cell r="M34">
            <v>65.421999999999997</v>
          </cell>
        </row>
        <row r="35">
          <cell r="B35" t="str">
            <v>张智攀</v>
          </cell>
          <cell r="C35" t="str">
            <v>0.95</v>
          </cell>
          <cell r="D35" t="str">
            <v>35</v>
          </cell>
          <cell r="E35">
            <v>68.960000000000008</v>
          </cell>
          <cell r="F35">
            <v>59.5</v>
          </cell>
          <cell r="G35">
            <v>90</v>
          </cell>
          <cell r="M35">
            <v>65.388000000000005</v>
          </cell>
        </row>
        <row r="36">
          <cell r="B36" t="str">
            <v>吴浩宇</v>
          </cell>
          <cell r="C36" t="str">
            <v>0.965</v>
          </cell>
          <cell r="D36" t="str">
            <v>34</v>
          </cell>
          <cell r="E36">
            <v>70.240000000000009</v>
          </cell>
          <cell r="F36">
            <v>59.65</v>
          </cell>
          <cell r="G36">
            <v>74.5</v>
          </cell>
          <cell r="M36">
            <v>64.311999999999998</v>
          </cell>
        </row>
        <row r="37">
          <cell r="B37" t="str">
            <v>徐晨</v>
          </cell>
          <cell r="C37" t="str">
            <v>0.843</v>
          </cell>
          <cell r="D37" t="str">
            <v>36</v>
          </cell>
          <cell r="E37">
            <v>68.74666666666667</v>
          </cell>
          <cell r="F37">
            <v>58.43</v>
          </cell>
          <cell r="G37">
            <v>75.5</v>
          </cell>
          <cell r="M37">
            <v>63.231999999999999</v>
          </cell>
        </row>
        <row r="38">
          <cell r="B38" t="str">
            <v>汤隆翔</v>
          </cell>
          <cell r="C38" t="str">
            <v>0.742</v>
          </cell>
          <cell r="D38" t="str">
            <v>37</v>
          </cell>
          <cell r="E38">
            <v>67.599999999999994</v>
          </cell>
          <cell r="F38">
            <v>57.42</v>
          </cell>
          <cell r="G38">
            <v>80</v>
          </cell>
          <cell r="M38">
            <v>62.731999999999999</v>
          </cell>
        </row>
        <row r="39">
          <cell r="B39" t="str">
            <v>杨宝豪</v>
          </cell>
          <cell r="C39" t="str">
            <v>0.725</v>
          </cell>
          <cell r="D39" t="str">
            <v>38</v>
          </cell>
          <cell r="E39">
            <v>67.599999999999994</v>
          </cell>
          <cell r="F39">
            <v>57.25</v>
          </cell>
          <cell r="G39">
            <v>74.5</v>
          </cell>
          <cell r="M39">
            <v>62.08</v>
          </cell>
        </row>
        <row r="40">
          <cell r="B40" t="str">
            <v>常骁</v>
          </cell>
          <cell r="C40" t="str">
            <v>0.224</v>
          </cell>
          <cell r="D40" t="str">
            <v>40</v>
          </cell>
          <cell r="E40">
            <v>71.093333333333334</v>
          </cell>
          <cell r="F40">
            <v>52.24</v>
          </cell>
          <cell r="G40">
            <v>72.5</v>
          </cell>
          <cell r="M40">
            <v>59.921999999999997</v>
          </cell>
        </row>
        <row r="41">
          <cell r="B41" t="str">
            <v>周天晨</v>
          </cell>
          <cell r="C41" t="str">
            <v>1.592</v>
          </cell>
          <cell r="D41" t="str">
            <v>30</v>
          </cell>
          <cell r="E41">
            <v>67.599999999999994</v>
          </cell>
          <cell r="F41">
            <v>65.92</v>
          </cell>
          <cell r="G41">
            <v>0</v>
          </cell>
          <cell r="M41">
            <v>59.831999999999994</v>
          </cell>
        </row>
        <row r="42">
          <cell r="B42" t="str">
            <v>杨嘉伟</v>
          </cell>
          <cell r="C42" t="str">
            <v>1.023</v>
          </cell>
          <cell r="D42" t="str">
            <v>33</v>
          </cell>
          <cell r="E42">
            <v>67.599999999999994</v>
          </cell>
          <cell r="F42">
            <v>60.23</v>
          </cell>
          <cell r="G42">
            <v>30.5</v>
          </cell>
          <cell r="M42">
            <v>59.467999999999989</v>
          </cell>
        </row>
        <row r="43">
          <cell r="B43" t="str">
            <v>王选豪</v>
          </cell>
          <cell r="C43" t="str">
            <v>0</v>
          </cell>
          <cell r="D43" t="str">
            <v>41</v>
          </cell>
          <cell r="E43">
            <v>67.466666666666669</v>
          </cell>
          <cell r="F43">
            <v>50</v>
          </cell>
          <cell r="G43">
            <v>88</v>
          </cell>
          <cell r="M43">
            <v>59.039999999999992</v>
          </cell>
        </row>
        <row r="44">
          <cell r="B44" t="str">
            <v>孟浩</v>
          </cell>
          <cell r="C44" t="str">
            <v>0.369</v>
          </cell>
          <cell r="D44" t="str">
            <v>39</v>
          </cell>
          <cell r="E44">
            <v>67.599999999999994</v>
          </cell>
          <cell r="F44">
            <v>53.69</v>
          </cell>
          <cell r="G44">
            <v>45.5</v>
          </cell>
          <cell r="M44">
            <v>57.043999999999997</v>
          </cell>
        </row>
        <row r="45">
          <cell r="B45" t="str">
            <v>黄嘉文</v>
          </cell>
          <cell r="C45" t="str">
            <v>0</v>
          </cell>
          <cell r="D45" t="str">
            <v>41</v>
          </cell>
          <cell r="E45">
            <v>67.599999999999994</v>
          </cell>
          <cell r="F45">
            <v>50</v>
          </cell>
          <cell r="G45">
            <v>0</v>
          </cell>
          <cell r="M45">
            <v>50.28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4">
          <cell r="C4" t="str">
            <v>陈林</v>
          </cell>
          <cell r="D4" t="str">
            <v>3.08</v>
          </cell>
          <cell r="E4">
            <v>14</v>
          </cell>
          <cell r="F4">
            <v>78.267368421052709</v>
          </cell>
          <cell r="G4">
            <v>80.8</v>
          </cell>
          <cell r="H4">
            <v>76.5</v>
          </cell>
          <cell r="N4">
            <v>79.610210526315811</v>
          </cell>
        </row>
        <row r="5">
          <cell r="C5" t="str">
            <v>顾正源</v>
          </cell>
          <cell r="D5" t="str">
            <v>2.508</v>
          </cell>
          <cell r="E5">
            <v>25</v>
          </cell>
          <cell r="F5">
            <v>74.460000000000008</v>
          </cell>
          <cell r="G5">
            <v>75.08</v>
          </cell>
          <cell r="H5" t="str">
            <v>75</v>
          </cell>
          <cell r="N5">
            <v>74.885999999999996</v>
          </cell>
        </row>
        <row r="6">
          <cell r="C6" t="str">
            <v>何家俊</v>
          </cell>
          <cell r="D6" t="str">
            <v>2.685</v>
          </cell>
          <cell r="E6">
            <v>23</v>
          </cell>
          <cell r="F6">
            <v>78.711052631578951</v>
          </cell>
          <cell r="G6">
            <v>76.849999999999994</v>
          </cell>
          <cell r="H6">
            <v>77</v>
          </cell>
          <cell r="N6">
            <v>77.423315789473676</v>
          </cell>
        </row>
        <row r="7">
          <cell r="C7" t="str">
            <v>何杰</v>
          </cell>
          <cell r="D7" t="str">
            <v>3.089</v>
          </cell>
          <cell r="E7">
            <v>13</v>
          </cell>
          <cell r="F7">
            <v>78.941052631578955</v>
          </cell>
          <cell r="G7">
            <v>80.89</v>
          </cell>
          <cell r="H7">
            <v>74.5</v>
          </cell>
          <cell r="N7">
            <v>79.666315789473686</v>
          </cell>
        </row>
        <row r="8">
          <cell r="C8" t="str">
            <v>胡银银</v>
          </cell>
          <cell r="D8" t="str">
            <v>3.764</v>
          </cell>
          <cell r="E8">
            <v>6</v>
          </cell>
          <cell r="F8">
            <v>85.64</v>
          </cell>
          <cell r="G8">
            <v>87.64</v>
          </cell>
          <cell r="H8">
            <v>75.5</v>
          </cell>
          <cell r="I8">
            <v>23.07</v>
          </cell>
          <cell r="K8">
            <v>3</v>
          </cell>
          <cell r="L8">
            <v>4</v>
          </cell>
          <cell r="N8">
            <v>115.89599999999999</v>
          </cell>
        </row>
        <row r="9">
          <cell r="C9" t="str">
            <v>孔明昊</v>
          </cell>
          <cell r="D9" t="str">
            <v>2.765</v>
          </cell>
          <cell r="E9">
            <v>21</v>
          </cell>
          <cell r="F9">
            <v>78.248421052631599</v>
          </cell>
          <cell r="G9">
            <v>77.650000000000006</v>
          </cell>
          <cell r="H9">
            <v>68</v>
          </cell>
          <cell r="N9">
            <v>76.864526315789476</v>
          </cell>
        </row>
        <row r="10">
          <cell r="C10" t="str">
            <v>梁国昊</v>
          </cell>
          <cell r="D10" t="str">
            <v>2.23</v>
          </cell>
          <cell r="E10">
            <v>29</v>
          </cell>
          <cell r="F10">
            <v>78.804210526315799</v>
          </cell>
          <cell r="G10">
            <v>72.3</v>
          </cell>
          <cell r="H10">
            <v>68</v>
          </cell>
          <cell r="N10">
            <v>73.821263157894734</v>
          </cell>
        </row>
        <row r="11">
          <cell r="C11" t="str">
            <v>卢朔</v>
          </cell>
          <cell r="D11" t="str">
            <v>2.453</v>
          </cell>
          <cell r="E11">
            <v>26</v>
          </cell>
          <cell r="F11">
            <v>78.179473684210549</v>
          </cell>
          <cell r="G11">
            <v>74.53</v>
          </cell>
          <cell r="H11">
            <v>69</v>
          </cell>
          <cell r="N11">
            <v>75.071842105263158</v>
          </cell>
        </row>
        <row r="12">
          <cell r="C12" t="str">
            <v>吕哲锴</v>
          </cell>
          <cell r="D12" t="str">
            <v>2.875</v>
          </cell>
          <cell r="E12">
            <v>17</v>
          </cell>
          <cell r="F12">
            <v>78.667368421052643</v>
          </cell>
          <cell r="G12">
            <v>78.75</v>
          </cell>
          <cell r="H12">
            <v>68.5</v>
          </cell>
          <cell r="N12">
            <v>77.700210526315786</v>
          </cell>
        </row>
        <row r="13">
          <cell r="C13" t="str">
            <v>梅星宇</v>
          </cell>
          <cell r="D13" t="str">
            <v>2.729</v>
          </cell>
          <cell r="E13">
            <v>22</v>
          </cell>
          <cell r="F13">
            <v>77.907894736842096</v>
          </cell>
          <cell r="G13">
            <v>77.289999999999992</v>
          </cell>
          <cell r="H13">
            <v>31</v>
          </cell>
          <cell r="N13">
            <v>72.846368421052617</v>
          </cell>
        </row>
        <row r="14">
          <cell r="C14" t="str">
            <v>潘俊鹏</v>
          </cell>
          <cell r="D14" t="str">
            <v>2.768</v>
          </cell>
          <cell r="E14">
            <v>20</v>
          </cell>
          <cell r="F14">
            <v>78.756315789473689</v>
          </cell>
          <cell r="G14">
            <v>77.680000000000007</v>
          </cell>
          <cell r="H14">
            <v>76</v>
          </cell>
          <cell r="N14">
            <v>77.834894736842102</v>
          </cell>
        </row>
        <row r="15">
          <cell r="C15" t="str">
            <v>王浩宇</v>
          </cell>
          <cell r="D15" t="str">
            <v>2.97</v>
          </cell>
          <cell r="E15">
            <v>16</v>
          </cell>
          <cell r="F15">
            <v>77.636315789473699</v>
          </cell>
          <cell r="G15">
            <v>79.7</v>
          </cell>
          <cell r="H15">
            <v>69</v>
          </cell>
          <cell r="N15">
            <v>78.010894736842118</v>
          </cell>
        </row>
        <row r="16">
          <cell r="C16" t="str">
            <v>吴浩宇</v>
          </cell>
          <cell r="D16" t="str">
            <v>1.582</v>
          </cell>
          <cell r="E16">
            <v>34</v>
          </cell>
          <cell r="F16">
            <v>76.99157894736841</v>
          </cell>
          <cell r="G16">
            <v>65.819999999999993</v>
          </cell>
          <cell r="H16">
            <v>77</v>
          </cell>
          <cell r="N16">
            <v>70.28947368421052</v>
          </cell>
        </row>
        <row r="17">
          <cell r="C17" t="str">
            <v>徐晨</v>
          </cell>
          <cell r="D17" t="str">
            <v>1.585</v>
          </cell>
          <cell r="E17">
            <v>33</v>
          </cell>
          <cell r="F17">
            <v>76.275789473684199</v>
          </cell>
          <cell r="G17">
            <v>65.849999999999994</v>
          </cell>
          <cell r="H17">
            <v>69.5</v>
          </cell>
          <cell r="N17">
            <v>69.342736842105253</v>
          </cell>
        </row>
        <row r="18">
          <cell r="C18" t="str">
            <v>叶大伟</v>
          </cell>
          <cell r="D18" t="str">
            <v>3.283</v>
          </cell>
          <cell r="E18">
            <v>9</v>
          </cell>
          <cell r="F18">
            <v>80.695263157894757</v>
          </cell>
          <cell r="G18">
            <v>82.83</v>
          </cell>
          <cell r="H18">
            <v>75</v>
          </cell>
          <cell r="N18">
            <v>81.40657894736843</v>
          </cell>
        </row>
        <row r="19">
          <cell r="C19" t="str">
            <v>殷志浩</v>
          </cell>
          <cell r="D19" t="str">
            <v>4.292</v>
          </cell>
          <cell r="E19">
            <v>1</v>
          </cell>
          <cell r="F19">
            <v>77.895789473684204</v>
          </cell>
          <cell r="G19">
            <v>92.92</v>
          </cell>
          <cell r="H19">
            <v>69.5</v>
          </cell>
          <cell r="I19">
            <v>6</v>
          </cell>
          <cell r="K19">
            <v>0.5</v>
          </cell>
          <cell r="N19">
            <v>92.570736842105262</v>
          </cell>
        </row>
        <row r="20">
          <cell r="C20" t="str">
            <v>詹文卿</v>
          </cell>
          <cell r="D20" t="str">
            <v>2.813</v>
          </cell>
          <cell r="E20">
            <v>19</v>
          </cell>
          <cell r="F20">
            <v>82.8</v>
          </cell>
          <cell r="G20">
            <v>78.13</v>
          </cell>
          <cell r="H20">
            <v>76</v>
          </cell>
          <cell r="I20">
            <v>30.7</v>
          </cell>
          <cell r="K20">
            <v>1.5</v>
          </cell>
          <cell r="L20">
            <v>4</v>
          </cell>
          <cell r="N20">
            <v>115.51799999999999</v>
          </cell>
        </row>
        <row r="21">
          <cell r="C21" t="str">
            <v>张宇洋</v>
          </cell>
          <cell r="D21" t="str">
            <v>3.068</v>
          </cell>
          <cell r="E21">
            <v>15</v>
          </cell>
          <cell r="F21">
            <v>77.956842105263149</v>
          </cell>
          <cell r="G21">
            <v>80.680000000000007</v>
          </cell>
          <cell r="H21">
            <v>75</v>
          </cell>
          <cell r="N21">
            <v>79.29505263157894</v>
          </cell>
        </row>
        <row r="22">
          <cell r="C22" t="str">
            <v>张智攀</v>
          </cell>
          <cell r="D22" t="str">
            <v>0.48</v>
          </cell>
          <cell r="E22">
            <v>39</v>
          </cell>
          <cell r="F22">
            <v>76.986315789473707</v>
          </cell>
          <cell r="G22">
            <v>54.8</v>
          </cell>
          <cell r="H22">
            <v>78.5</v>
          </cell>
          <cell r="N22">
            <v>63.825894736842109</v>
          </cell>
        </row>
        <row r="23">
          <cell r="C23" t="str">
            <v>周至恺</v>
          </cell>
          <cell r="D23" t="str">
            <v>1.08</v>
          </cell>
          <cell r="E23">
            <v>38</v>
          </cell>
          <cell r="F23">
            <v>76.326315789473696</v>
          </cell>
          <cell r="G23">
            <v>60.8</v>
          </cell>
          <cell r="H23">
            <v>71</v>
          </cell>
          <cell r="N23">
            <v>66.477894736842103</v>
          </cell>
        </row>
        <row r="24">
          <cell r="C24" t="str">
            <v>白子豪</v>
          </cell>
          <cell r="D24" t="str">
            <v>2.088</v>
          </cell>
          <cell r="E24">
            <v>30</v>
          </cell>
          <cell r="F24">
            <v>79.64736842105259</v>
          </cell>
          <cell r="G24">
            <v>70.88</v>
          </cell>
          <cell r="H24">
            <v>74</v>
          </cell>
          <cell r="N24">
            <v>73.822210526315786</v>
          </cell>
        </row>
        <row r="25">
          <cell r="C25" t="str">
            <v>曹天涌</v>
          </cell>
          <cell r="D25" t="str">
            <v>4.2</v>
          </cell>
          <cell r="E25">
            <v>2</v>
          </cell>
          <cell r="F25">
            <v>88.54</v>
          </cell>
          <cell r="G25">
            <v>92</v>
          </cell>
          <cell r="H25">
            <v>71.5</v>
          </cell>
          <cell r="I25">
            <v>50.9</v>
          </cell>
          <cell r="K25">
            <v>5.5</v>
          </cell>
          <cell r="L25">
            <v>0</v>
          </cell>
          <cell r="N25">
            <v>138.91</v>
          </cell>
        </row>
        <row r="26">
          <cell r="C26" t="str">
            <v>陈东珠</v>
          </cell>
          <cell r="D26" t="str">
            <v>3.775</v>
          </cell>
          <cell r="E26">
            <v>4</v>
          </cell>
          <cell r="F26">
            <v>79.040000000000006</v>
          </cell>
          <cell r="G26">
            <v>87.75</v>
          </cell>
          <cell r="H26">
            <v>77</v>
          </cell>
          <cell r="I26">
            <v>13.3</v>
          </cell>
          <cell r="L26">
            <v>0</v>
          </cell>
          <cell r="N26">
            <v>97.361999999999995</v>
          </cell>
        </row>
        <row r="27">
          <cell r="C27" t="str">
            <v>付淮</v>
          </cell>
          <cell r="D27" t="str">
            <v>2.815</v>
          </cell>
          <cell r="E27">
            <v>18</v>
          </cell>
          <cell r="F27">
            <v>75.642105263157902</v>
          </cell>
          <cell r="G27">
            <v>78.150000000000006</v>
          </cell>
          <cell r="H27">
            <v>71</v>
          </cell>
          <cell r="N27">
            <v>76.682631578947365</v>
          </cell>
        </row>
        <row r="28">
          <cell r="C28" t="str">
            <v>郭鼎豫</v>
          </cell>
          <cell r="D28" t="str">
            <v>2.257</v>
          </cell>
          <cell r="E28">
            <v>28</v>
          </cell>
          <cell r="F28">
            <v>78.52105263157901</v>
          </cell>
          <cell r="G28">
            <v>72.569999999999993</v>
          </cell>
          <cell r="H28">
            <v>67.5</v>
          </cell>
          <cell r="N28">
            <v>73.848315789473702</v>
          </cell>
        </row>
        <row r="29">
          <cell r="C29" t="str">
            <v>孔令宸</v>
          </cell>
          <cell r="D29" t="str">
            <v>4.025</v>
          </cell>
          <cell r="E29">
            <v>3</v>
          </cell>
          <cell r="F29">
            <v>84.59</v>
          </cell>
          <cell r="G29">
            <v>90.25</v>
          </cell>
          <cell r="H29">
            <v>71.5</v>
          </cell>
          <cell r="I29">
            <v>54.3</v>
          </cell>
          <cell r="K29">
            <v>2.25</v>
          </cell>
          <cell r="L29">
            <v>0.3</v>
          </cell>
          <cell r="N29">
            <v>136.68</v>
          </cell>
        </row>
        <row r="30">
          <cell r="C30" t="str">
            <v>李青彧</v>
          </cell>
          <cell r="D30" t="str">
            <v>3.237</v>
          </cell>
          <cell r="E30">
            <v>10</v>
          </cell>
          <cell r="F30">
            <v>76.263157894736892</v>
          </cell>
          <cell r="G30">
            <v>82.37</v>
          </cell>
          <cell r="H30">
            <v>76.5</v>
          </cell>
          <cell r="K30">
            <v>0.25</v>
          </cell>
          <cell r="N30">
            <v>80.200947368421083</v>
          </cell>
        </row>
        <row r="31">
          <cell r="C31" t="str">
            <v>孟浩</v>
          </cell>
          <cell r="D31" t="str">
            <v>1.262</v>
          </cell>
          <cell r="E31">
            <v>37</v>
          </cell>
          <cell r="F31">
            <v>76.084210526315815</v>
          </cell>
          <cell r="G31">
            <v>62.620000000000005</v>
          </cell>
          <cell r="H31">
            <v>75</v>
          </cell>
          <cell r="N31">
            <v>67.897263157894741</v>
          </cell>
        </row>
        <row r="32">
          <cell r="C32" t="str">
            <v>饶依凡</v>
          </cell>
          <cell r="D32" t="str">
            <v>3.67</v>
          </cell>
          <cell r="E32">
            <v>7</v>
          </cell>
          <cell r="F32">
            <v>85.38</v>
          </cell>
          <cell r="G32">
            <v>86.7</v>
          </cell>
          <cell r="H32">
            <v>60</v>
          </cell>
          <cell r="I32">
            <v>42.4</v>
          </cell>
          <cell r="K32">
            <v>2</v>
          </cell>
          <cell r="L32">
            <v>2</v>
          </cell>
          <cell r="N32">
            <v>130.03399999999999</v>
          </cell>
        </row>
        <row r="33">
          <cell r="C33" t="str">
            <v>汤隆翔</v>
          </cell>
          <cell r="D33" t="str">
            <v>1.835</v>
          </cell>
          <cell r="E33">
            <v>31</v>
          </cell>
          <cell r="F33">
            <v>76.242105263157896</v>
          </cell>
          <cell r="G33">
            <v>68.349999999999994</v>
          </cell>
          <cell r="H33">
            <v>71</v>
          </cell>
          <cell r="N33">
            <v>70.982631578947363</v>
          </cell>
        </row>
        <row r="34">
          <cell r="C34" t="str">
            <v>吴冰</v>
          </cell>
          <cell r="D34" t="str">
            <v>3.775</v>
          </cell>
          <cell r="E34">
            <v>5</v>
          </cell>
          <cell r="F34">
            <v>76.536842105263105</v>
          </cell>
          <cell r="G34">
            <v>87.75</v>
          </cell>
          <cell r="H34">
            <v>74</v>
          </cell>
          <cell r="K34">
            <v>0.5</v>
          </cell>
          <cell r="L34">
            <v>0</v>
          </cell>
          <cell r="M34">
            <v>3</v>
          </cell>
          <cell r="N34">
            <v>86.511052631578934</v>
          </cell>
        </row>
        <row r="35">
          <cell r="C35" t="str">
            <v>吴方炜</v>
          </cell>
          <cell r="D35" t="str">
            <v>2.571</v>
          </cell>
          <cell r="E35">
            <v>24</v>
          </cell>
          <cell r="F35">
            <v>76.242105263157896</v>
          </cell>
          <cell r="G35">
            <v>75.710000000000008</v>
          </cell>
          <cell r="H35">
            <v>67.5</v>
          </cell>
          <cell r="N35">
            <v>75.048631578947365</v>
          </cell>
        </row>
        <row r="36">
          <cell r="C36" t="str">
            <v>吴燊飞</v>
          </cell>
          <cell r="D36" t="str">
            <v>1.757</v>
          </cell>
          <cell r="E36">
            <v>32</v>
          </cell>
          <cell r="F36">
            <v>77.426315789473705</v>
          </cell>
          <cell r="G36">
            <v>67.569999999999993</v>
          </cell>
          <cell r="H36">
            <v>72.5</v>
          </cell>
          <cell r="N36">
            <v>71.019894736842105</v>
          </cell>
        </row>
        <row r="37">
          <cell r="C37" t="str">
            <v>杨宝豪</v>
          </cell>
          <cell r="D37" t="str">
            <v>1.546</v>
          </cell>
          <cell r="E37">
            <v>35</v>
          </cell>
          <cell r="F37">
            <v>76.494736842105198</v>
          </cell>
          <cell r="G37">
            <v>65.460000000000008</v>
          </cell>
          <cell r="H37">
            <v>76</v>
          </cell>
          <cell r="N37">
            <v>69.824421052631564</v>
          </cell>
        </row>
        <row r="38">
          <cell r="C38" t="str">
            <v>杨嘉伟</v>
          </cell>
          <cell r="D38" t="str">
            <v>1.486</v>
          </cell>
          <cell r="E38">
            <v>36</v>
          </cell>
          <cell r="F38">
            <v>75.642105263157902</v>
          </cell>
          <cell r="G38">
            <v>64.86</v>
          </cell>
          <cell r="H38">
            <v>70</v>
          </cell>
          <cell r="N38">
            <v>68.608631578947367</v>
          </cell>
        </row>
        <row r="39">
          <cell r="C39" t="str">
            <v>姚嘉诚</v>
          </cell>
          <cell r="D39" t="str">
            <v>3.195</v>
          </cell>
          <cell r="E39">
            <v>12</v>
          </cell>
          <cell r="F39">
            <v>75.931578947368394</v>
          </cell>
          <cell r="G39">
            <v>81.95</v>
          </cell>
          <cell r="H39">
            <v>46.5</v>
          </cell>
          <cell r="N39">
            <v>76.599473684210523</v>
          </cell>
        </row>
        <row r="40">
          <cell r="C40" t="str">
            <v>张运铎</v>
          </cell>
          <cell r="D40" t="str">
            <v>2.3</v>
          </cell>
          <cell r="E40">
            <v>27</v>
          </cell>
          <cell r="F40">
            <v>75.684210526315809</v>
          </cell>
          <cell r="G40">
            <v>73</v>
          </cell>
          <cell r="H40">
            <v>74.5</v>
          </cell>
          <cell r="N40">
            <v>73.955263157894748</v>
          </cell>
        </row>
        <row r="41">
          <cell r="C41" t="str">
            <v>周家楠</v>
          </cell>
          <cell r="D41" t="str">
            <v>3.648</v>
          </cell>
          <cell r="E41">
            <v>8</v>
          </cell>
          <cell r="F41">
            <v>80.878947368421095</v>
          </cell>
          <cell r="G41">
            <v>86.48</v>
          </cell>
          <cell r="H41">
            <v>68.5</v>
          </cell>
          <cell r="I41">
            <v>8.6</v>
          </cell>
          <cell r="K41">
            <v>5</v>
          </cell>
          <cell r="L41">
            <v>0</v>
          </cell>
          <cell r="M41">
            <v>3</v>
          </cell>
          <cell r="N41">
            <v>99.601684210526315</v>
          </cell>
        </row>
        <row r="42">
          <cell r="C42" t="str">
            <v>周天晨</v>
          </cell>
          <cell r="D42" t="str">
            <v>3.214</v>
          </cell>
          <cell r="E42">
            <v>11</v>
          </cell>
          <cell r="F42">
            <v>76.247368421052698</v>
          </cell>
          <cell r="G42">
            <v>82.14</v>
          </cell>
          <cell r="H42">
            <v>75</v>
          </cell>
          <cell r="N42">
            <v>79.658210526315813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4">
          <cell r="B4" t="str">
            <v>徐匡诚</v>
          </cell>
          <cell r="C4" t="str">
            <v>4.348</v>
          </cell>
          <cell r="D4">
            <v>1</v>
          </cell>
          <cell r="E4">
            <v>82.328569999999999</v>
          </cell>
          <cell r="F4">
            <v>93.47999999999999</v>
          </cell>
          <cell r="G4">
            <v>72</v>
          </cell>
          <cell r="H4">
            <v>27.5</v>
          </cell>
          <cell r="I4">
            <v>0.5</v>
          </cell>
          <cell r="J4">
            <v>2.25</v>
          </cell>
          <cell r="K4">
            <v>2.6</v>
          </cell>
          <cell r="L4">
            <v>3</v>
          </cell>
          <cell r="M4">
            <v>123.83657100000001</v>
          </cell>
        </row>
        <row r="5">
          <cell r="B5" t="str">
            <v>张杰</v>
          </cell>
          <cell r="C5" t="str">
            <v>4.122</v>
          </cell>
          <cell r="D5">
            <v>2</v>
          </cell>
          <cell r="E5">
            <v>86.71</v>
          </cell>
          <cell r="F5">
            <v>91.22</v>
          </cell>
          <cell r="G5">
            <v>72.5</v>
          </cell>
          <cell r="H5">
            <v>12</v>
          </cell>
          <cell r="J5">
            <v>5</v>
          </cell>
          <cell r="K5">
            <v>4</v>
          </cell>
          <cell r="L5">
            <v>3</v>
          </cell>
          <cell r="M5">
            <v>111.995</v>
          </cell>
        </row>
        <row r="6">
          <cell r="B6" t="str">
            <v>汤可循</v>
          </cell>
          <cell r="C6" t="str">
            <v>4.072</v>
          </cell>
          <cell r="D6">
            <v>3</v>
          </cell>
          <cell r="E6">
            <v>77.485709999999997</v>
          </cell>
          <cell r="F6">
            <v>90.72</v>
          </cell>
          <cell r="G6">
            <v>72.5</v>
          </cell>
          <cell r="H6">
            <v>15.2</v>
          </cell>
          <cell r="K6">
            <v>4.5</v>
          </cell>
          <cell r="L6">
            <v>3</v>
          </cell>
          <cell r="M6">
            <v>107.627713</v>
          </cell>
        </row>
        <row r="7">
          <cell r="B7" t="str">
            <v>蔡楷腾</v>
          </cell>
          <cell r="C7" t="str">
            <v>4.024</v>
          </cell>
          <cell r="D7">
            <v>4</v>
          </cell>
          <cell r="E7">
            <v>87.25</v>
          </cell>
          <cell r="F7">
            <v>90.24</v>
          </cell>
          <cell r="G7">
            <v>79</v>
          </cell>
          <cell r="H7">
            <v>25</v>
          </cell>
          <cell r="J7">
            <v>0.5</v>
          </cell>
          <cell r="K7">
            <v>4</v>
          </cell>
          <cell r="L7">
            <v>5</v>
          </cell>
          <cell r="M7">
            <v>122.71900000000001</v>
          </cell>
        </row>
        <row r="8">
          <cell r="B8" t="str">
            <v>林康巨</v>
          </cell>
          <cell r="C8" t="str">
            <v>3.891</v>
          </cell>
          <cell r="D8">
            <v>5</v>
          </cell>
          <cell r="E8">
            <v>80.150000000000006</v>
          </cell>
          <cell r="F8">
            <v>88.91</v>
          </cell>
          <cell r="G8">
            <v>75</v>
          </cell>
          <cell r="H8">
            <v>24.8</v>
          </cell>
          <cell r="L8">
            <v>3</v>
          </cell>
          <cell r="M8">
            <v>112.69099999999999</v>
          </cell>
        </row>
        <row r="9">
          <cell r="B9" t="str">
            <v>崔福洋</v>
          </cell>
          <cell r="C9" t="str">
            <v>3.77</v>
          </cell>
          <cell r="D9">
            <v>6</v>
          </cell>
          <cell r="E9">
            <v>81.63</v>
          </cell>
          <cell r="F9">
            <v>87.7</v>
          </cell>
          <cell r="G9">
            <v>85.95</v>
          </cell>
          <cell r="H9">
            <v>33.700000000000003</v>
          </cell>
          <cell r="I9">
            <v>0.1</v>
          </cell>
          <cell r="J9">
            <v>3.25</v>
          </cell>
          <cell r="K9">
            <v>4</v>
          </cell>
          <cell r="M9">
            <v>126.75399999999999</v>
          </cell>
        </row>
        <row r="10">
          <cell r="B10" t="str">
            <v>陈阳</v>
          </cell>
          <cell r="C10" t="str">
            <v>3.678</v>
          </cell>
          <cell r="D10">
            <v>7</v>
          </cell>
          <cell r="E10">
            <v>79.7</v>
          </cell>
          <cell r="F10">
            <v>86.78</v>
          </cell>
          <cell r="G10">
            <v>66</v>
          </cell>
          <cell r="H10">
            <v>19.5</v>
          </cell>
          <cell r="J10">
            <v>2</v>
          </cell>
          <cell r="K10">
            <v>4</v>
          </cell>
          <cell r="L10">
            <v>3</v>
          </cell>
          <cell r="M10">
            <v>111.07799999999999</v>
          </cell>
        </row>
        <row r="11">
          <cell r="B11" t="str">
            <v>李政</v>
          </cell>
          <cell r="C11" t="str">
            <v>3.67</v>
          </cell>
          <cell r="D11">
            <v>8</v>
          </cell>
          <cell r="E11">
            <v>84.933999999999997</v>
          </cell>
          <cell r="F11">
            <v>86.7</v>
          </cell>
          <cell r="G11">
            <v>74.5</v>
          </cell>
          <cell r="H11">
            <v>1.7</v>
          </cell>
          <cell r="J11">
            <v>3</v>
          </cell>
          <cell r="M11">
            <v>89.650200000000012</v>
          </cell>
        </row>
        <row r="12">
          <cell r="B12" t="str">
            <v>彭宇浪</v>
          </cell>
          <cell r="C12" t="str">
            <v>3.643</v>
          </cell>
          <cell r="D12">
            <v>9</v>
          </cell>
          <cell r="E12">
            <v>85.6</v>
          </cell>
          <cell r="F12">
            <v>86.43</v>
          </cell>
          <cell r="G12">
            <v>80</v>
          </cell>
          <cell r="H12">
            <v>6.5</v>
          </cell>
          <cell r="L12">
            <v>3</v>
          </cell>
          <cell r="M12">
            <v>95.037999999999997</v>
          </cell>
        </row>
        <row r="13">
          <cell r="B13" t="str">
            <v>赵霖浈</v>
          </cell>
          <cell r="C13" t="str">
            <v>3.63</v>
          </cell>
          <cell r="D13">
            <v>10</v>
          </cell>
          <cell r="E13">
            <v>78.41</v>
          </cell>
          <cell r="F13">
            <v>86.3</v>
          </cell>
          <cell r="G13">
            <v>75</v>
          </cell>
          <cell r="L13">
            <v>3</v>
          </cell>
          <cell r="M13">
            <v>85.802999999999997</v>
          </cell>
        </row>
        <row r="14">
          <cell r="B14" t="str">
            <v>徐森</v>
          </cell>
          <cell r="C14" t="str">
            <v>3.538</v>
          </cell>
          <cell r="D14">
            <v>11</v>
          </cell>
          <cell r="E14">
            <v>80.33</v>
          </cell>
          <cell r="F14">
            <v>85.38</v>
          </cell>
          <cell r="G14">
            <v>37.5</v>
          </cell>
          <cell r="M14">
            <v>79.076999999999998</v>
          </cell>
        </row>
        <row r="15">
          <cell r="B15" t="str">
            <v>张波</v>
          </cell>
          <cell r="C15" t="str">
            <v>3.509</v>
          </cell>
          <cell r="D15">
            <v>12</v>
          </cell>
          <cell r="E15">
            <v>75.128571428571405</v>
          </cell>
          <cell r="F15">
            <v>85.09</v>
          </cell>
          <cell r="G15">
            <v>71</v>
          </cell>
          <cell r="M15">
            <v>80.692571428571412</v>
          </cell>
        </row>
        <row r="16">
          <cell r="B16" t="str">
            <v>邓嘉创</v>
          </cell>
          <cell r="C16" t="str">
            <v>3.504</v>
          </cell>
          <cell r="D16">
            <v>13</v>
          </cell>
          <cell r="E16">
            <v>77.989999999999995</v>
          </cell>
          <cell r="F16">
            <v>85.04</v>
          </cell>
          <cell r="G16">
            <v>85</v>
          </cell>
          <cell r="H16">
            <v>4.5</v>
          </cell>
          <cell r="M16">
            <v>87.420999999999992</v>
          </cell>
        </row>
        <row r="17">
          <cell r="B17" t="str">
            <v>徐美迪</v>
          </cell>
          <cell r="C17" t="str">
            <v>3.502</v>
          </cell>
          <cell r="D17">
            <v>14</v>
          </cell>
          <cell r="E17">
            <v>91.64</v>
          </cell>
          <cell r="F17">
            <v>85.02</v>
          </cell>
          <cell r="G17">
            <v>72</v>
          </cell>
          <cell r="H17">
            <v>4.5</v>
          </cell>
          <cell r="I17">
            <v>0.75</v>
          </cell>
          <cell r="J17">
            <v>7</v>
          </cell>
          <cell r="M17">
            <v>97.953999999999994</v>
          </cell>
        </row>
        <row r="18">
          <cell r="B18" t="str">
            <v>余勇波</v>
          </cell>
          <cell r="C18" t="str">
            <v>3.491</v>
          </cell>
          <cell r="D18">
            <v>15</v>
          </cell>
          <cell r="E18">
            <v>75.128571428571405</v>
          </cell>
          <cell r="F18">
            <v>84.91</v>
          </cell>
          <cell r="G18">
            <v>61</v>
          </cell>
          <cell r="J18">
            <v>1.5</v>
          </cell>
          <cell r="L18">
            <v>2</v>
          </cell>
          <cell r="M18">
            <v>83.084571428571408</v>
          </cell>
        </row>
        <row r="19">
          <cell r="B19" t="str">
            <v>姜鑫瑜</v>
          </cell>
          <cell r="C19" t="str">
            <v>3.471</v>
          </cell>
          <cell r="D19">
            <v>16</v>
          </cell>
          <cell r="E19">
            <v>81.599999999999994</v>
          </cell>
          <cell r="F19">
            <v>84.71</v>
          </cell>
          <cell r="G19">
            <v>77</v>
          </cell>
          <cell r="M19">
            <v>83.005999999999986</v>
          </cell>
        </row>
        <row r="20">
          <cell r="B20" t="str">
            <v>徐锦尧</v>
          </cell>
          <cell r="C20" t="str">
            <v>3.424</v>
          </cell>
          <cell r="D20">
            <v>17</v>
          </cell>
          <cell r="E20">
            <v>76.628569999999996</v>
          </cell>
          <cell r="F20">
            <v>84.24</v>
          </cell>
          <cell r="G20">
            <v>76</v>
          </cell>
          <cell r="H20">
            <v>0.2</v>
          </cell>
          <cell r="M20">
            <v>81.332570999999987</v>
          </cell>
        </row>
        <row r="21">
          <cell r="B21" t="str">
            <v>鲍国晨</v>
          </cell>
          <cell r="C21" t="str">
            <v>3.415</v>
          </cell>
          <cell r="D21">
            <v>18</v>
          </cell>
          <cell r="E21">
            <v>76.3</v>
          </cell>
          <cell r="F21">
            <v>84.15</v>
          </cell>
          <cell r="G21">
            <v>77.5</v>
          </cell>
          <cell r="M21">
            <v>81.13</v>
          </cell>
        </row>
        <row r="22">
          <cell r="B22" t="str">
            <v>段超余</v>
          </cell>
          <cell r="C22" t="str">
            <v>3.412</v>
          </cell>
          <cell r="D22">
            <v>19</v>
          </cell>
          <cell r="E22">
            <v>76.180000000000007</v>
          </cell>
          <cell r="F22">
            <v>84.12</v>
          </cell>
          <cell r="G22">
            <v>73.5</v>
          </cell>
          <cell r="M22">
            <v>80.676000000000002</v>
          </cell>
        </row>
        <row r="23">
          <cell r="B23" t="str">
            <v>郭海浪</v>
          </cell>
          <cell r="C23" t="str">
            <v>3.404</v>
          </cell>
          <cell r="D23">
            <v>20</v>
          </cell>
          <cell r="E23">
            <v>85.671428570000003</v>
          </cell>
          <cell r="F23">
            <v>84.04</v>
          </cell>
          <cell r="G23">
            <v>89</v>
          </cell>
          <cell r="H23">
            <v>0.2</v>
          </cell>
          <cell r="J23">
            <v>4</v>
          </cell>
          <cell r="M23">
            <v>89.225428571000009</v>
          </cell>
        </row>
        <row r="24">
          <cell r="B24" t="str">
            <v>叶德铭</v>
          </cell>
          <cell r="C24" t="str">
            <v>3.386</v>
          </cell>
          <cell r="D24">
            <v>21</v>
          </cell>
          <cell r="E24">
            <v>78.02857143</v>
          </cell>
          <cell r="F24">
            <v>83.86</v>
          </cell>
          <cell r="G24">
            <v>79</v>
          </cell>
          <cell r="M24">
            <v>81.624571429</v>
          </cell>
        </row>
        <row r="25">
          <cell r="B25" t="str">
            <v>赵祖东</v>
          </cell>
          <cell r="C25" t="str">
            <v>3.308</v>
          </cell>
          <cell r="D25">
            <v>22</v>
          </cell>
          <cell r="E25">
            <v>79.2</v>
          </cell>
          <cell r="F25">
            <v>83.08</v>
          </cell>
          <cell r="G25">
            <v>80</v>
          </cell>
          <cell r="H25">
            <v>5</v>
          </cell>
          <cell r="L25">
            <v>3</v>
          </cell>
          <cell r="M25">
            <v>89.608000000000004</v>
          </cell>
        </row>
        <row r="26">
          <cell r="B26" t="str">
            <v>薛景</v>
          </cell>
          <cell r="C26" t="str">
            <v>3.214</v>
          </cell>
          <cell r="D26">
            <v>23</v>
          </cell>
          <cell r="E26">
            <v>76.069999999999993</v>
          </cell>
          <cell r="F26">
            <v>82.14</v>
          </cell>
          <cell r="G26">
            <v>66</v>
          </cell>
          <cell r="M26">
            <v>78.704999999999984</v>
          </cell>
        </row>
        <row r="27">
          <cell r="B27" t="str">
            <v>卢立洲</v>
          </cell>
          <cell r="C27" t="str">
            <v>3.196</v>
          </cell>
          <cell r="D27">
            <v>24</v>
          </cell>
          <cell r="E27">
            <v>74.742857142857105</v>
          </cell>
          <cell r="F27">
            <v>81.96</v>
          </cell>
          <cell r="G27">
            <v>70.5</v>
          </cell>
          <cell r="M27">
            <v>78.648857142857125</v>
          </cell>
        </row>
        <row r="28">
          <cell r="B28" t="str">
            <v>张海华</v>
          </cell>
          <cell r="C28" t="str">
            <v>3.1</v>
          </cell>
          <cell r="D28">
            <v>25</v>
          </cell>
          <cell r="E28">
            <v>75.285714285714306</v>
          </cell>
          <cell r="F28">
            <v>81</v>
          </cell>
          <cell r="G28">
            <v>66</v>
          </cell>
          <cell r="M28">
            <v>77.785714285714292</v>
          </cell>
        </row>
        <row r="29">
          <cell r="B29" t="str">
            <v>吴志豪</v>
          </cell>
          <cell r="C29" t="str">
            <v>3.03</v>
          </cell>
          <cell r="D29">
            <v>26</v>
          </cell>
          <cell r="E29">
            <v>74.47</v>
          </cell>
          <cell r="F29">
            <v>80.3</v>
          </cell>
          <cell r="G29">
            <v>77.5</v>
          </cell>
          <cell r="M29">
            <v>78.271000000000001</v>
          </cell>
        </row>
        <row r="30">
          <cell r="B30" t="str">
            <v>马泽华</v>
          </cell>
          <cell r="C30" t="str">
            <v>3.009</v>
          </cell>
          <cell r="D30">
            <v>27</v>
          </cell>
          <cell r="E30">
            <v>76.180000000000007</v>
          </cell>
          <cell r="F30">
            <v>80.09</v>
          </cell>
          <cell r="G30">
            <v>68</v>
          </cell>
          <cell r="M30">
            <v>77.707999999999998</v>
          </cell>
        </row>
        <row r="31">
          <cell r="B31" t="str">
            <v>李超群</v>
          </cell>
          <cell r="C31" t="str">
            <v>3.003</v>
          </cell>
          <cell r="D31">
            <v>28</v>
          </cell>
          <cell r="E31">
            <v>74.742857142857105</v>
          </cell>
          <cell r="F31">
            <v>80.03</v>
          </cell>
          <cell r="G31">
            <v>70</v>
          </cell>
          <cell r="M31">
            <v>77.440857142857126</v>
          </cell>
        </row>
        <row r="32">
          <cell r="B32" t="str">
            <v>马亮</v>
          </cell>
          <cell r="C32" t="str">
            <v>2.896</v>
          </cell>
          <cell r="D32">
            <v>29</v>
          </cell>
          <cell r="E32">
            <v>78.84</v>
          </cell>
          <cell r="F32">
            <v>78.960000000000008</v>
          </cell>
          <cell r="G32">
            <v>65.5</v>
          </cell>
          <cell r="M32">
            <v>77.578000000000003</v>
          </cell>
        </row>
        <row r="33">
          <cell r="B33" t="str">
            <v>宋英杰</v>
          </cell>
          <cell r="C33" t="str">
            <v>2.874</v>
          </cell>
          <cell r="D33">
            <v>30</v>
          </cell>
          <cell r="E33">
            <v>76.2</v>
          </cell>
          <cell r="F33">
            <v>78.740000000000009</v>
          </cell>
          <cell r="G33">
            <v>69.5</v>
          </cell>
          <cell r="M33">
            <v>77.054000000000016</v>
          </cell>
        </row>
        <row r="34">
          <cell r="B34" t="str">
            <v>张宗琳</v>
          </cell>
          <cell r="C34" t="str">
            <v>2.872</v>
          </cell>
          <cell r="D34">
            <v>31</v>
          </cell>
          <cell r="E34">
            <v>75.128571428571405</v>
          </cell>
          <cell r="F34">
            <v>78.72</v>
          </cell>
          <cell r="G34">
            <v>74.5</v>
          </cell>
          <cell r="M34">
            <v>77.220571428571418</v>
          </cell>
        </row>
        <row r="35">
          <cell r="B35" t="str">
            <v>王元瀚</v>
          </cell>
          <cell r="C35" t="str">
            <v>2.839</v>
          </cell>
          <cell r="D35">
            <v>32</v>
          </cell>
          <cell r="E35">
            <v>75.342857142857099</v>
          </cell>
          <cell r="F35">
            <v>78.39</v>
          </cell>
          <cell r="G35">
            <v>72</v>
          </cell>
          <cell r="M35">
            <v>76.836857142857127</v>
          </cell>
        </row>
        <row r="36">
          <cell r="B36" t="str">
            <v>黄连飞</v>
          </cell>
          <cell r="C36" t="str">
            <v>2.829</v>
          </cell>
          <cell r="D36">
            <v>33</v>
          </cell>
          <cell r="E36">
            <v>75.242857142857105</v>
          </cell>
          <cell r="F36">
            <v>78.290000000000006</v>
          </cell>
          <cell r="G36">
            <v>78.5</v>
          </cell>
          <cell r="M36">
            <v>77.396857142857129</v>
          </cell>
        </row>
        <row r="37">
          <cell r="B37" t="str">
            <v>吴泽慧</v>
          </cell>
          <cell r="C37" t="str">
            <v>2.824</v>
          </cell>
          <cell r="D37">
            <v>34</v>
          </cell>
          <cell r="E37">
            <v>75.828571428571394</v>
          </cell>
          <cell r="F37">
            <v>78.239999999999995</v>
          </cell>
          <cell r="G37">
            <v>61</v>
          </cell>
          <cell r="M37">
            <v>75.792571428571406</v>
          </cell>
        </row>
        <row r="38">
          <cell r="B38" t="str">
            <v>张兆顺</v>
          </cell>
          <cell r="C38" t="str">
            <v>2.819</v>
          </cell>
          <cell r="D38">
            <v>35</v>
          </cell>
          <cell r="E38">
            <v>74.78</v>
          </cell>
          <cell r="F38">
            <v>78.19</v>
          </cell>
          <cell r="G38">
            <v>74</v>
          </cell>
          <cell r="M38">
            <v>76.748000000000005</v>
          </cell>
        </row>
        <row r="39">
          <cell r="B39" t="str">
            <v>李航</v>
          </cell>
          <cell r="C39" t="str">
            <v>2.748</v>
          </cell>
          <cell r="D39">
            <v>36</v>
          </cell>
          <cell r="E39">
            <v>76.028571428571396</v>
          </cell>
          <cell r="F39">
            <v>77.48</v>
          </cell>
          <cell r="G39">
            <v>66.5</v>
          </cell>
          <cell r="M39">
            <v>75.946571428571417</v>
          </cell>
        </row>
        <row r="40">
          <cell r="B40" t="str">
            <v>胡海晨</v>
          </cell>
          <cell r="C40" t="str">
            <v>2.726</v>
          </cell>
          <cell r="D40">
            <v>37</v>
          </cell>
          <cell r="E40">
            <v>76.069999999999993</v>
          </cell>
          <cell r="F40">
            <v>77.259999999999991</v>
          </cell>
          <cell r="G40">
            <v>74</v>
          </cell>
          <cell r="M40">
            <v>76.576999999999998</v>
          </cell>
        </row>
        <row r="41">
          <cell r="B41" t="str">
            <v>黎毓</v>
          </cell>
          <cell r="C41" t="str">
            <v>2.722</v>
          </cell>
          <cell r="D41">
            <v>38</v>
          </cell>
          <cell r="E41">
            <v>76.180000000000007</v>
          </cell>
          <cell r="F41">
            <v>77.22</v>
          </cell>
          <cell r="G41">
            <v>74.5</v>
          </cell>
          <cell r="M41">
            <v>76.63600000000001</v>
          </cell>
        </row>
        <row r="42">
          <cell r="B42" t="str">
            <v>肖阳</v>
          </cell>
          <cell r="C42" t="str">
            <v>2.719</v>
          </cell>
          <cell r="D42">
            <v>39</v>
          </cell>
          <cell r="E42">
            <v>74.728571428571399</v>
          </cell>
          <cell r="F42">
            <v>77.19</v>
          </cell>
          <cell r="G42">
            <v>67.5</v>
          </cell>
          <cell r="M42">
            <v>75.482571428571418</v>
          </cell>
        </row>
        <row r="43">
          <cell r="B43" t="str">
            <v>任彧驰</v>
          </cell>
          <cell r="C43" t="str">
            <v>2.687</v>
          </cell>
          <cell r="D43">
            <v>40</v>
          </cell>
          <cell r="E43">
            <v>75.3</v>
          </cell>
          <cell r="F43">
            <v>76.87</v>
          </cell>
          <cell r="G43">
            <v>68</v>
          </cell>
          <cell r="M43">
            <v>75.512</v>
          </cell>
        </row>
        <row r="44">
          <cell r="B44" t="str">
            <v>葛佳乐</v>
          </cell>
          <cell r="C44" t="str">
            <v>2.665</v>
          </cell>
          <cell r="D44">
            <v>41</v>
          </cell>
          <cell r="E44">
            <v>76.28</v>
          </cell>
          <cell r="F44">
            <v>76.650000000000006</v>
          </cell>
          <cell r="G44">
            <v>72</v>
          </cell>
          <cell r="M44">
            <v>76.073999999999998</v>
          </cell>
        </row>
        <row r="45">
          <cell r="B45" t="str">
            <v>莫奕蓬</v>
          </cell>
          <cell r="C45" t="str">
            <v>2.624</v>
          </cell>
          <cell r="D45">
            <v>42</v>
          </cell>
          <cell r="E45">
            <v>74.957142857142898</v>
          </cell>
          <cell r="F45">
            <v>76.240000000000009</v>
          </cell>
          <cell r="G45">
            <v>76</v>
          </cell>
          <cell r="M45">
            <v>75.831142857142865</v>
          </cell>
        </row>
        <row r="46">
          <cell r="B46" t="str">
            <v>沙兴哲</v>
          </cell>
          <cell r="C46" t="str">
            <v>2.574</v>
          </cell>
          <cell r="D46">
            <v>43</v>
          </cell>
          <cell r="E46">
            <v>74.714285714285694</v>
          </cell>
          <cell r="F46">
            <v>75.739999999999995</v>
          </cell>
          <cell r="G46">
            <v>68</v>
          </cell>
          <cell r="M46">
            <v>74.658285714285697</v>
          </cell>
        </row>
        <row r="47">
          <cell r="B47" t="str">
            <v>吴深培</v>
          </cell>
          <cell r="C47" t="str">
            <v>2.562</v>
          </cell>
          <cell r="D47">
            <v>44</v>
          </cell>
          <cell r="E47">
            <v>76.28</v>
          </cell>
          <cell r="F47">
            <v>75.62</v>
          </cell>
          <cell r="G47">
            <v>76</v>
          </cell>
          <cell r="M47">
            <v>75.855999999999995</v>
          </cell>
        </row>
        <row r="48">
          <cell r="B48" t="str">
            <v>裘烈涛</v>
          </cell>
          <cell r="C48" t="str">
            <v>2.513</v>
          </cell>
          <cell r="D48">
            <v>45</v>
          </cell>
          <cell r="E48">
            <v>75.1142857142857</v>
          </cell>
          <cell r="F48">
            <v>75.13</v>
          </cell>
          <cell r="G48">
            <v>72.5</v>
          </cell>
          <cell r="M48">
            <v>74.862285714285704</v>
          </cell>
        </row>
        <row r="49">
          <cell r="B49" t="str">
            <v>金子骍</v>
          </cell>
          <cell r="C49" t="str">
            <v>2.486</v>
          </cell>
          <cell r="D49">
            <v>46</v>
          </cell>
          <cell r="E49">
            <v>76.52000000000001</v>
          </cell>
          <cell r="F49">
            <v>74.86</v>
          </cell>
          <cell r="G49">
            <v>64</v>
          </cell>
          <cell r="M49">
            <v>74.272000000000006</v>
          </cell>
        </row>
        <row r="50">
          <cell r="B50" t="str">
            <v>芮翱翔</v>
          </cell>
          <cell r="C50" t="str">
            <v>2.461</v>
          </cell>
          <cell r="D50">
            <v>47</v>
          </cell>
          <cell r="E50">
            <v>75.38</v>
          </cell>
          <cell r="F50">
            <v>74.61</v>
          </cell>
          <cell r="G50">
            <v>75.5</v>
          </cell>
          <cell r="M50">
            <v>74.929999999999993</v>
          </cell>
        </row>
        <row r="51">
          <cell r="B51" t="str">
            <v>赵林伟</v>
          </cell>
          <cell r="C51" t="str">
            <v>2.38</v>
          </cell>
          <cell r="D51">
            <v>48</v>
          </cell>
          <cell r="E51">
            <v>80.400000000000006</v>
          </cell>
          <cell r="F51">
            <v>73.8</v>
          </cell>
          <cell r="G51">
            <v>45</v>
          </cell>
          <cell r="M51">
            <v>72.899999999999991</v>
          </cell>
        </row>
        <row r="52">
          <cell r="B52" t="str">
            <v>张瑞哲</v>
          </cell>
          <cell r="C52" t="str">
            <v>2.357</v>
          </cell>
          <cell r="D52">
            <v>49</v>
          </cell>
          <cell r="E52">
            <v>75.128571428571405</v>
          </cell>
          <cell r="F52">
            <v>73.569999999999993</v>
          </cell>
          <cell r="G52">
            <v>77</v>
          </cell>
          <cell r="M52">
            <v>74.380571428571415</v>
          </cell>
        </row>
        <row r="53">
          <cell r="B53" t="str">
            <v>普乙津</v>
          </cell>
          <cell r="C53" t="str">
            <v>2.267</v>
          </cell>
          <cell r="D53">
            <v>50</v>
          </cell>
          <cell r="E53">
            <v>74.785714285714306</v>
          </cell>
          <cell r="F53">
            <v>72.67</v>
          </cell>
          <cell r="G53">
            <v>70</v>
          </cell>
          <cell r="M53">
            <v>73.037714285714287</v>
          </cell>
        </row>
        <row r="54">
          <cell r="B54" t="str">
            <v>王增杰</v>
          </cell>
          <cell r="C54" t="str">
            <v>2.187</v>
          </cell>
          <cell r="D54">
            <v>51</v>
          </cell>
          <cell r="E54">
            <v>75.828571428571394</v>
          </cell>
          <cell r="F54">
            <v>71.87</v>
          </cell>
          <cell r="G54">
            <v>72.5</v>
          </cell>
          <cell r="M54">
            <v>73.120571428571424</v>
          </cell>
        </row>
        <row r="55">
          <cell r="B55" t="str">
            <v>余沐霖</v>
          </cell>
          <cell r="C55" t="str">
            <v>2.157</v>
          </cell>
          <cell r="D55">
            <v>52</v>
          </cell>
          <cell r="E55">
            <v>75.128571428571405</v>
          </cell>
          <cell r="F55">
            <v>71.569999999999993</v>
          </cell>
          <cell r="G55">
            <v>74</v>
          </cell>
          <cell r="M55">
            <v>72.880571428571415</v>
          </cell>
        </row>
        <row r="56">
          <cell r="B56" t="str">
            <v>石齐</v>
          </cell>
          <cell r="C56" t="str">
            <v>2.156</v>
          </cell>
          <cell r="D56">
            <v>53</v>
          </cell>
          <cell r="E56">
            <v>76.28</v>
          </cell>
          <cell r="F56">
            <v>71.56</v>
          </cell>
          <cell r="G56">
            <v>79.5</v>
          </cell>
          <cell r="M56">
            <v>73.77</v>
          </cell>
        </row>
        <row r="57">
          <cell r="B57" t="str">
            <v>高源航</v>
          </cell>
          <cell r="C57" t="str">
            <v>2.122</v>
          </cell>
          <cell r="D57">
            <v>54</v>
          </cell>
          <cell r="E57">
            <v>76.28</v>
          </cell>
          <cell r="F57">
            <v>71.22</v>
          </cell>
          <cell r="G57">
            <v>71.5</v>
          </cell>
          <cell r="M57">
            <v>72.766000000000005</v>
          </cell>
        </row>
        <row r="58">
          <cell r="B58" t="str">
            <v>刘雪健</v>
          </cell>
          <cell r="C58" t="str">
            <v>2.004</v>
          </cell>
          <cell r="D58">
            <v>55</v>
          </cell>
          <cell r="E58">
            <v>74.742857142857105</v>
          </cell>
          <cell r="F58">
            <v>70.039999999999992</v>
          </cell>
          <cell r="G58">
            <v>76</v>
          </cell>
          <cell r="M58">
            <v>72.046857142857121</v>
          </cell>
        </row>
        <row r="59">
          <cell r="B59" t="str">
            <v>戚乐竞</v>
          </cell>
          <cell r="C59" t="str">
            <v>1.857</v>
          </cell>
          <cell r="D59">
            <v>56</v>
          </cell>
          <cell r="E59">
            <v>74.58</v>
          </cell>
          <cell r="F59">
            <v>68.569999999999993</v>
          </cell>
          <cell r="G59">
            <v>69</v>
          </cell>
          <cell r="M59">
            <v>70.415999999999997</v>
          </cell>
        </row>
        <row r="60">
          <cell r="B60" t="str">
            <v>李逸飞</v>
          </cell>
          <cell r="C60" t="str">
            <v>1.734</v>
          </cell>
          <cell r="D60">
            <v>57</v>
          </cell>
          <cell r="E60">
            <v>76.180000000000007</v>
          </cell>
          <cell r="F60">
            <v>67.34</v>
          </cell>
          <cell r="G60">
            <v>66</v>
          </cell>
          <cell r="M60">
            <v>69.858000000000004</v>
          </cell>
        </row>
        <row r="61">
          <cell r="B61" t="str">
            <v>周鑫</v>
          </cell>
          <cell r="C61" t="str">
            <v>1.678</v>
          </cell>
          <cell r="D61">
            <v>58</v>
          </cell>
          <cell r="E61">
            <v>76.069999999999993</v>
          </cell>
          <cell r="F61">
            <v>66.78</v>
          </cell>
          <cell r="G61">
            <v>73</v>
          </cell>
          <cell r="M61">
            <v>70.188999999999993</v>
          </cell>
        </row>
        <row r="62">
          <cell r="B62" t="str">
            <v>黄嘉辉</v>
          </cell>
          <cell r="C62" t="str">
            <v>1.241</v>
          </cell>
          <cell r="D62">
            <v>59</v>
          </cell>
          <cell r="E62">
            <v>74.742857142857105</v>
          </cell>
          <cell r="F62">
            <v>62.41</v>
          </cell>
          <cell r="G62">
            <v>68</v>
          </cell>
          <cell r="M62">
            <v>66.668857142857121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</sheetNames>
    <sheetDataSet>
      <sheetData sheetId="0">
        <row r="4">
          <cell r="B4" t="str">
            <v>周展超</v>
          </cell>
          <cell r="C4" t="str">
            <v>3.888</v>
          </cell>
          <cell r="D4" t="str">
            <v>17</v>
          </cell>
          <cell r="E4">
            <v>95.10560000000001</v>
          </cell>
          <cell r="F4">
            <v>88.88</v>
          </cell>
          <cell r="G4">
            <v>77.5</v>
          </cell>
          <cell r="H4">
            <v>34.5</v>
          </cell>
          <cell r="I4">
            <v>0.25</v>
          </cell>
          <cell r="J4">
            <v>3.5</v>
          </cell>
          <cell r="K4">
            <v>5.5</v>
          </cell>
          <cell r="L4">
            <v>8</v>
          </cell>
          <cell r="M4">
            <v>50</v>
          </cell>
          <cell r="N4">
            <v>139.60968</v>
          </cell>
        </row>
        <row r="5">
          <cell r="B5" t="str">
            <v>魏兢莹</v>
          </cell>
          <cell r="C5" t="str">
            <v>4.396</v>
          </cell>
          <cell r="D5" t="str">
            <v>4</v>
          </cell>
          <cell r="E5">
            <v>95.964894117647049</v>
          </cell>
          <cell r="F5">
            <v>93.960000000000008</v>
          </cell>
          <cell r="G5">
            <v>90</v>
          </cell>
          <cell r="H5">
            <v>21.85</v>
          </cell>
          <cell r="I5">
            <v>1.6</v>
          </cell>
          <cell r="J5">
            <v>4.5</v>
          </cell>
          <cell r="K5">
            <v>5.7</v>
          </cell>
          <cell r="L5">
            <v>10</v>
          </cell>
          <cell r="M5">
            <v>43.650000000000006</v>
          </cell>
          <cell r="N5">
            <v>137.81546823529413</v>
          </cell>
        </row>
        <row r="6">
          <cell r="B6" t="str">
            <v>陈嘉浚</v>
          </cell>
          <cell r="C6" t="str">
            <v>3.86</v>
          </cell>
          <cell r="D6" t="str">
            <v>18</v>
          </cell>
          <cell r="E6">
            <v>97.71764705882353</v>
          </cell>
          <cell r="F6">
            <v>88.6</v>
          </cell>
          <cell r="G6">
            <v>85.5</v>
          </cell>
          <cell r="H6">
            <v>16.880000000000003</v>
          </cell>
          <cell r="I6">
            <v>2.35</v>
          </cell>
          <cell r="J6">
            <v>5</v>
          </cell>
          <cell r="K6">
            <v>0.4</v>
          </cell>
          <cell r="L6">
            <v>13</v>
          </cell>
          <cell r="M6">
            <v>37.630000000000003</v>
          </cell>
          <cell r="N6">
            <v>128.65529411764706</v>
          </cell>
        </row>
        <row r="7">
          <cell r="B7" t="str">
            <v>卢云轩</v>
          </cell>
          <cell r="C7" t="str">
            <v>4.441</v>
          </cell>
          <cell r="D7" t="str">
            <v>2</v>
          </cell>
          <cell r="E7">
            <v>96.16</v>
          </cell>
          <cell r="F7">
            <v>94.41</v>
          </cell>
          <cell r="G7">
            <v>65</v>
          </cell>
          <cell r="H7">
            <v>14.2</v>
          </cell>
          <cell r="I7">
            <v>0</v>
          </cell>
          <cell r="J7">
            <v>3</v>
          </cell>
          <cell r="K7">
            <v>4.0999999999999996</v>
          </cell>
          <cell r="L7">
            <v>10</v>
          </cell>
          <cell r="M7">
            <v>31.299999999999997</v>
          </cell>
          <cell r="N7">
            <v>123.294</v>
          </cell>
        </row>
        <row r="8">
          <cell r="B8" t="str">
            <v>张弛</v>
          </cell>
          <cell r="C8" t="str">
            <v>3.832</v>
          </cell>
          <cell r="D8" t="str">
            <v>20</v>
          </cell>
          <cell r="E8">
            <v>93.847058823529409</v>
          </cell>
          <cell r="F8">
            <v>88.32</v>
          </cell>
          <cell r="G8">
            <v>94.5</v>
          </cell>
          <cell r="H8">
            <v>11.299999999999997</v>
          </cell>
          <cell r="I8">
            <v>0.1</v>
          </cell>
          <cell r="J8">
            <v>4.5</v>
          </cell>
          <cell r="K8">
            <v>2</v>
          </cell>
          <cell r="L8">
            <v>9.5</v>
          </cell>
          <cell r="M8">
            <v>27.4</v>
          </cell>
          <cell r="N8">
            <v>117.99611764705881</v>
          </cell>
        </row>
        <row r="9">
          <cell r="B9" t="str">
            <v>周成彬</v>
          </cell>
          <cell r="C9" t="str">
            <v>4.131</v>
          </cell>
          <cell r="D9" t="str">
            <v>7</v>
          </cell>
          <cell r="E9">
            <v>86.77000000000001</v>
          </cell>
          <cell r="F9">
            <v>91.31</v>
          </cell>
          <cell r="G9">
            <v>84</v>
          </cell>
          <cell r="H9">
            <v>12.8</v>
          </cell>
          <cell r="I9">
            <v>0.7</v>
          </cell>
          <cell r="J9">
            <v>2.5</v>
          </cell>
          <cell r="K9">
            <v>4.3999999999999995</v>
          </cell>
          <cell r="L9">
            <v>8</v>
          </cell>
          <cell r="M9">
            <v>28.4</v>
          </cell>
          <cell r="N9">
            <v>117.61700000000002</v>
          </cell>
        </row>
        <row r="10">
          <cell r="B10" t="str">
            <v>孔章亦</v>
          </cell>
          <cell r="C10" t="str">
            <v>4.121</v>
          </cell>
          <cell r="D10" t="str">
            <v>8</v>
          </cell>
          <cell r="E10">
            <v>95.117741176470588</v>
          </cell>
          <cell r="F10">
            <v>91.210000000000008</v>
          </cell>
          <cell r="G10">
            <v>90</v>
          </cell>
          <cell r="H10">
            <v>14.179999999999998</v>
          </cell>
          <cell r="I10">
            <v>0.1</v>
          </cell>
          <cell r="J10">
            <v>3.75</v>
          </cell>
          <cell r="K10">
            <v>4</v>
          </cell>
          <cell r="L10">
            <v>3</v>
          </cell>
          <cell r="M10">
            <v>25.029999999999998</v>
          </cell>
          <cell r="N10">
            <v>117.29132235294118</v>
          </cell>
        </row>
        <row r="11">
          <cell r="B11" t="str">
            <v>胡冰清</v>
          </cell>
          <cell r="C11" t="str">
            <v>4.491</v>
          </cell>
          <cell r="D11" t="str">
            <v>1</v>
          </cell>
          <cell r="E11">
            <v>90.683194117647048</v>
          </cell>
          <cell r="F11">
            <v>94.91</v>
          </cell>
          <cell r="G11">
            <v>73</v>
          </cell>
          <cell r="H11">
            <v>9.9999999999999982</v>
          </cell>
          <cell r="I11">
            <v>0.1</v>
          </cell>
          <cell r="J11">
            <v>3</v>
          </cell>
          <cell r="K11">
            <v>4</v>
          </cell>
          <cell r="L11">
            <v>3</v>
          </cell>
          <cell r="M11">
            <v>20.099999999999998</v>
          </cell>
          <cell r="N11">
            <v>111.5509582352941</v>
          </cell>
        </row>
        <row r="12">
          <cell r="B12" t="str">
            <v>韦欣怡</v>
          </cell>
          <cell r="C12" t="str">
            <v>3.938</v>
          </cell>
          <cell r="D12" t="str">
            <v>14</v>
          </cell>
          <cell r="E12">
            <v>92.941564705882357</v>
          </cell>
          <cell r="F12">
            <v>89.38</v>
          </cell>
          <cell r="G12">
            <v>77.5</v>
          </cell>
          <cell r="H12">
            <v>8.6</v>
          </cell>
          <cell r="I12">
            <v>0.3</v>
          </cell>
          <cell r="J12">
            <v>4</v>
          </cell>
          <cell r="K12">
            <v>4.3</v>
          </cell>
          <cell r="L12">
            <v>5</v>
          </cell>
          <cell r="M12">
            <v>22.2</v>
          </cell>
          <cell r="N12">
            <v>111.46046941176471</v>
          </cell>
        </row>
        <row r="13">
          <cell r="B13" t="str">
            <v>霍天缘</v>
          </cell>
          <cell r="C13" t="str">
            <v>3.816</v>
          </cell>
          <cell r="D13" t="str">
            <v>21</v>
          </cell>
          <cell r="E13">
            <v>88.359105882352935</v>
          </cell>
          <cell r="F13">
            <v>88.16</v>
          </cell>
          <cell r="G13">
            <v>93.5</v>
          </cell>
          <cell r="H13">
            <v>10.199999999999999</v>
          </cell>
          <cell r="I13">
            <v>0.5</v>
          </cell>
          <cell r="J13">
            <v>2</v>
          </cell>
          <cell r="K13">
            <v>2</v>
          </cell>
          <cell r="L13">
            <v>5</v>
          </cell>
          <cell r="M13">
            <v>19.7</v>
          </cell>
          <cell r="N13">
            <v>108.45373176470586</v>
          </cell>
        </row>
        <row r="14">
          <cell r="B14" t="str">
            <v>田佩清</v>
          </cell>
          <cell r="C14" t="str">
            <v>3.761</v>
          </cell>
          <cell r="D14" t="str">
            <v>23</v>
          </cell>
          <cell r="E14">
            <v>94.423341176470586</v>
          </cell>
          <cell r="F14">
            <v>87.61</v>
          </cell>
          <cell r="G14">
            <v>75</v>
          </cell>
          <cell r="H14">
            <v>9</v>
          </cell>
          <cell r="I14">
            <v>0.1</v>
          </cell>
          <cell r="J14">
            <v>2.5</v>
          </cell>
          <cell r="K14">
            <v>4.4000000000000004</v>
          </cell>
          <cell r="L14">
            <v>3</v>
          </cell>
          <cell r="M14">
            <v>19</v>
          </cell>
          <cell r="N14">
            <v>107.39300235294117</v>
          </cell>
        </row>
        <row r="15">
          <cell r="B15" t="str">
            <v>张郑浩</v>
          </cell>
          <cell r="C15" t="str">
            <v>3.893</v>
          </cell>
          <cell r="D15" t="str">
            <v>16</v>
          </cell>
          <cell r="E15">
            <v>94.2</v>
          </cell>
          <cell r="F15">
            <v>88.93</v>
          </cell>
          <cell r="G15">
            <v>86</v>
          </cell>
          <cell r="H15">
            <v>4.0999999999999996</v>
          </cell>
          <cell r="I15">
            <v>0</v>
          </cell>
          <cell r="J15">
            <v>3</v>
          </cell>
          <cell r="K15">
            <v>4.0999999999999996</v>
          </cell>
          <cell r="L15">
            <v>5</v>
          </cell>
          <cell r="M15">
            <v>16.2</v>
          </cell>
          <cell r="N15">
            <v>106.41800000000001</v>
          </cell>
        </row>
        <row r="16">
          <cell r="B16" t="str">
            <v>金琪</v>
          </cell>
          <cell r="C16" t="str">
            <v>3.956</v>
          </cell>
          <cell r="D16" t="str">
            <v>13</v>
          </cell>
          <cell r="E16">
            <v>88.63</v>
          </cell>
          <cell r="F16">
            <v>89.56</v>
          </cell>
          <cell r="G16">
            <v>65</v>
          </cell>
          <cell r="H16">
            <v>5</v>
          </cell>
          <cell r="I16">
            <v>0</v>
          </cell>
          <cell r="J16">
            <v>2.75</v>
          </cell>
          <cell r="K16">
            <v>4</v>
          </cell>
          <cell r="L16">
            <v>5.5</v>
          </cell>
          <cell r="M16">
            <v>17.25</v>
          </cell>
          <cell r="N16">
            <v>104.07499999999999</v>
          </cell>
        </row>
        <row r="17">
          <cell r="B17" t="str">
            <v>吕源</v>
          </cell>
          <cell r="C17" t="str">
            <v>3.999</v>
          </cell>
          <cell r="D17" t="str">
            <v>12</v>
          </cell>
          <cell r="E17">
            <v>83.411764705882362</v>
          </cell>
          <cell r="F17">
            <v>89.990000000000009</v>
          </cell>
          <cell r="G17">
            <v>79.5</v>
          </cell>
          <cell r="H17">
            <v>9.5</v>
          </cell>
          <cell r="I17">
            <v>0</v>
          </cell>
          <cell r="J17">
            <v>0</v>
          </cell>
          <cell r="K17">
            <v>4</v>
          </cell>
          <cell r="L17">
            <v>3</v>
          </cell>
          <cell r="M17">
            <v>16.5</v>
          </cell>
          <cell r="N17">
            <v>103.46752941176472</v>
          </cell>
        </row>
        <row r="18">
          <cell r="B18" t="str">
            <v>李纯奕</v>
          </cell>
          <cell r="C18" t="str">
            <v>3.552</v>
          </cell>
          <cell r="D18" t="str">
            <v>26</v>
          </cell>
          <cell r="E18">
            <v>93.307500000000005</v>
          </cell>
          <cell r="F18">
            <v>85.52000000000001</v>
          </cell>
          <cell r="G18">
            <v>90</v>
          </cell>
          <cell r="H18">
            <v>3.8</v>
          </cell>
          <cell r="I18">
            <v>0.1</v>
          </cell>
          <cell r="J18">
            <v>2.25</v>
          </cell>
          <cell r="K18">
            <v>4</v>
          </cell>
          <cell r="L18">
            <v>5</v>
          </cell>
          <cell r="M18">
            <v>15.15</v>
          </cell>
          <cell r="N18">
            <v>103.45425000000002</v>
          </cell>
        </row>
        <row r="19">
          <cell r="B19" t="str">
            <v>程佳俊</v>
          </cell>
          <cell r="C19">
            <v>3.3279999999999998</v>
          </cell>
          <cell r="D19">
            <v>29</v>
          </cell>
          <cell r="E19">
            <v>94.88</v>
          </cell>
          <cell r="F19">
            <v>83.28</v>
          </cell>
          <cell r="G19">
            <v>83.5</v>
          </cell>
          <cell r="H19">
            <v>1.3</v>
          </cell>
          <cell r="I19">
            <v>0.1</v>
          </cell>
          <cell r="J19">
            <v>4.5</v>
          </cell>
          <cell r="K19">
            <v>4.3</v>
          </cell>
          <cell r="L19">
            <v>5</v>
          </cell>
          <cell r="M19">
            <v>15.2</v>
          </cell>
          <cell r="N19">
            <v>101.98199999999999</v>
          </cell>
        </row>
        <row r="20">
          <cell r="B20" t="str">
            <v>屠嘉铠</v>
          </cell>
          <cell r="C20" t="str">
            <v>4.378</v>
          </cell>
          <cell r="D20" t="str">
            <v>5</v>
          </cell>
          <cell r="E20">
            <v>84.037794117647067</v>
          </cell>
          <cell r="F20">
            <v>93.78</v>
          </cell>
          <cell r="G20">
            <v>76</v>
          </cell>
          <cell r="H20">
            <v>3.1</v>
          </cell>
          <cell r="I20">
            <v>0.1</v>
          </cell>
          <cell r="J20">
            <v>4</v>
          </cell>
          <cell r="K20">
            <v>0</v>
          </cell>
          <cell r="L20">
            <v>5.5</v>
          </cell>
          <cell r="M20">
            <v>12.7</v>
          </cell>
          <cell r="N20">
            <v>101.77933823529412</v>
          </cell>
        </row>
        <row r="21">
          <cell r="B21" t="str">
            <v>周蔚廷</v>
          </cell>
          <cell r="C21" t="str">
            <v>3.262</v>
          </cell>
          <cell r="D21" t="str">
            <v>31</v>
          </cell>
          <cell r="E21">
            <v>91.602500000000006</v>
          </cell>
          <cell r="F21">
            <v>82.62</v>
          </cell>
          <cell r="G21">
            <v>79</v>
          </cell>
          <cell r="H21">
            <v>6.1999999999999993</v>
          </cell>
          <cell r="I21">
            <v>0.2</v>
          </cell>
          <cell r="J21">
            <v>3.75</v>
          </cell>
          <cell r="K21">
            <v>4.2</v>
          </cell>
          <cell r="L21">
            <v>2</v>
          </cell>
          <cell r="M21">
            <v>16.349999999999998</v>
          </cell>
          <cell r="N21">
            <v>101.30275</v>
          </cell>
        </row>
        <row r="22">
          <cell r="B22" t="str">
            <v>姜雯晰</v>
          </cell>
          <cell r="C22" t="str">
            <v>4.105</v>
          </cell>
          <cell r="D22" t="str">
            <v>10</v>
          </cell>
          <cell r="E22">
            <v>93.564988235294123</v>
          </cell>
          <cell r="F22">
            <v>91.050000000000011</v>
          </cell>
          <cell r="G22">
            <v>87.5</v>
          </cell>
          <cell r="H22">
            <v>2.2999999999999998</v>
          </cell>
          <cell r="I22">
            <v>0.1</v>
          </cell>
          <cell r="J22">
            <v>0</v>
          </cell>
          <cell r="K22">
            <v>4</v>
          </cell>
          <cell r="L22">
            <v>3</v>
          </cell>
          <cell r="M22">
            <v>9.4</v>
          </cell>
          <cell r="N22">
            <v>100.84949647058825</v>
          </cell>
        </row>
        <row r="23">
          <cell r="B23" t="str">
            <v>蔡海洋</v>
          </cell>
          <cell r="C23" t="str">
            <v>4.409</v>
          </cell>
          <cell r="D23" t="str">
            <v>3</v>
          </cell>
          <cell r="E23">
            <v>83.017929411764698</v>
          </cell>
          <cell r="F23">
            <v>94.09</v>
          </cell>
          <cell r="G23">
            <v>87</v>
          </cell>
          <cell r="H23">
            <v>5.5</v>
          </cell>
          <cell r="I23">
            <v>0</v>
          </cell>
          <cell r="J23">
            <v>0</v>
          </cell>
          <cell r="K23">
            <v>0</v>
          </cell>
          <cell r="L23">
            <v>5</v>
          </cell>
          <cell r="M23">
            <v>10.5</v>
          </cell>
          <cell r="N23">
            <v>100.55937882352941</v>
          </cell>
        </row>
        <row r="24">
          <cell r="B24" t="str">
            <v>龚海彬</v>
          </cell>
          <cell r="C24" t="str">
            <v>3.182</v>
          </cell>
          <cell r="D24" t="str">
            <v>32</v>
          </cell>
          <cell r="E24">
            <v>90.79</v>
          </cell>
          <cell r="F24">
            <v>81.819999999999993</v>
          </cell>
          <cell r="G24">
            <v>78</v>
          </cell>
          <cell r="H24">
            <v>4.2</v>
          </cell>
          <cell r="I24">
            <v>0.1</v>
          </cell>
          <cell r="J24">
            <v>4.75</v>
          </cell>
          <cell r="K24">
            <v>4.5999999999999996</v>
          </cell>
          <cell r="L24">
            <v>2</v>
          </cell>
          <cell r="M24">
            <v>15.65</v>
          </cell>
          <cell r="N24">
            <v>99.778999999999996</v>
          </cell>
        </row>
        <row r="25">
          <cell r="B25" t="str">
            <v>张立宇</v>
          </cell>
          <cell r="C25" t="str">
            <v>4.05</v>
          </cell>
          <cell r="D25" t="str">
            <v>11</v>
          </cell>
          <cell r="E25">
            <v>78.858823529411765</v>
          </cell>
          <cell r="F25">
            <v>90.5</v>
          </cell>
          <cell r="G25">
            <v>62.5</v>
          </cell>
          <cell r="H25">
            <v>9.6999999999999993</v>
          </cell>
          <cell r="I25">
            <v>0.1</v>
          </cell>
          <cell r="J25">
            <v>0</v>
          </cell>
          <cell r="K25">
            <v>0</v>
          </cell>
          <cell r="L25">
            <v>5</v>
          </cell>
          <cell r="M25">
            <v>14.799999999999999</v>
          </cell>
          <cell r="N25">
            <v>99.007647058823522</v>
          </cell>
        </row>
        <row r="26">
          <cell r="B26" t="str">
            <v>俞成昊</v>
          </cell>
          <cell r="C26" t="str">
            <v>4.371</v>
          </cell>
          <cell r="D26" t="str">
            <v>6</v>
          </cell>
          <cell r="E26">
            <v>88.50028235294117</v>
          </cell>
          <cell r="F26">
            <v>93.710000000000008</v>
          </cell>
          <cell r="G26">
            <v>81</v>
          </cell>
          <cell r="H26">
            <v>5.6</v>
          </cell>
          <cell r="I26">
            <v>0.1</v>
          </cell>
          <cell r="J26">
            <v>0.5</v>
          </cell>
          <cell r="K26">
            <v>0</v>
          </cell>
          <cell r="L26">
            <v>0</v>
          </cell>
          <cell r="M26">
            <v>6.1999999999999993</v>
          </cell>
          <cell r="N26">
            <v>97.076084705882351</v>
          </cell>
        </row>
        <row r="27">
          <cell r="B27" t="str">
            <v>路函悦</v>
          </cell>
          <cell r="C27" t="str">
            <v>2.3</v>
          </cell>
          <cell r="D27" t="str">
            <v>53</v>
          </cell>
          <cell r="E27">
            <v>88.32</v>
          </cell>
          <cell r="F27">
            <v>73</v>
          </cell>
          <cell r="G27">
            <v>85.5</v>
          </cell>
          <cell r="H27">
            <v>11.100000000000001</v>
          </cell>
          <cell r="I27">
            <v>0.1</v>
          </cell>
          <cell r="J27">
            <v>3</v>
          </cell>
          <cell r="K27">
            <v>3.5</v>
          </cell>
          <cell r="L27">
            <v>0</v>
          </cell>
          <cell r="M27">
            <v>17.700000000000003</v>
          </cell>
          <cell r="N27">
            <v>96.545999999999992</v>
          </cell>
        </row>
        <row r="28">
          <cell r="B28" t="str">
            <v>江宇豪</v>
          </cell>
          <cell r="C28" t="str">
            <v>3.898</v>
          </cell>
          <cell r="D28" t="str">
            <v>15</v>
          </cell>
          <cell r="E28">
            <v>81.38</v>
          </cell>
          <cell r="F28">
            <v>88.98</v>
          </cell>
          <cell r="G28">
            <v>65</v>
          </cell>
          <cell r="H28">
            <v>7.2</v>
          </cell>
          <cell r="I28">
            <v>0</v>
          </cell>
          <cell r="J28">
            <v>0</v>
          </cell>
          <cell r="K28">
            <v>0</v>
          </cell>
          <cell r="L28">
            <v>3</v>
          </cell>
          <cell r="M28">
            <v>10.199999999999999</v>
          </cell>
          <cell r="N28">
            <v>94.501999999999995</v>
          </cell>
        </row>
        <row r="29">
          <cell r="B29" t="str">
            <v>梁淏</v>
          </cell>
          <cell r="C29" t="str">
            <v>3.366</v>
          </cell>
          <cell r="D29" t="str">
            <v>28</v>
          </cell>
          <cell r="E29">
            <v>93.611576470588233</v>
          </cell>
          <cell r="F29">
            <v>83.66</v>
          </cell>
          <cell r="G29">
            <v>91</v>
          </cell>
          <cell r="H29">
            <v>0.7</v>
          </cell>
          <cell r="I29">
            <v>0.2</v>
          </cell>
          <cell r="J29">
            <v>0.25</v>
          </cell>
          <cell r="K29">
            <v>4</v>
          </cell>
          <cell r="L29">
            <v>1</v>
          </cell>
          <cell r="M29">
            <v>6.15</v>
          </cell>
          <cell r="N29">
            <v>93.529472941176465</v>
          </cell>
        </row>
        <row r="30">
          <cell r="B30" t="str">
            <v>金思婕</v>
          </cell>
          <cell r="C30" t="str">
            <v>3.707</v>
          </cell>
          <cell r="D30" t="str">
            <v>24</v>
          </cell>
          <cell r="E30">
            <v>90.006164705882355</v>
          </cell>
          <cell r="F30">
            <v>87.07</v>
          </cell>
          <cell r="G30">
            <v>84</v>
          </cell>
          <cell r="H30">
            <v>0</v>
          </cell>
          <cell r="I30">
            <v>0</v>
          </cell>
          <cell r="J30">
            <v>1</v>
          </cell>
          <cell r="K30">
            <v>4.3</v>
          </cell>
          <cell r="L30">
            <v>0</v>
          </cell>
          <cell r="M30">
            <v>5.3</v>
          </cell>
          <cell r="N30">
            <v>92.943849411764702</v>
          </cell>
        </row>
        <row r="31">
          <cell r="B31" t="str">
            <v>马必游</v>
          </cell>
          <cell r="C31" t="str">
            <v>3.632</v>
          </cell>
          <cell r="D31" t="str">
            <v>25</v>
          </cell>
          <cell r="E31">
            <v>78.594999999999999</v>
          </cell>
          <cell r="F31">
            <v>86.32</v>
          </cell>
          <cell r="G31">
            <v>80</v>
          </cell>
          <cell r="H31">
            <v>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9</v>
          </cell>
          <cell r="N31">
            <v>92.370499999999993</v>
          </cell>
        </row>
        <row r="32">
          <cell r="B32" t="str">
            <v>汪任兵</v>
          </cell>
          <cell r="C32" t="str">
            <v>3.852</v>
          </cell>
          <cell r="D32" t="str">
            <v>19</v>
          </cell>
          <cell r="E32">
            <v>78.58</v>
          </cell>
          <cell r="F32">
            <v>88.52</v>
          </cell>
          <cell r="G32">
            <v>96</v>
          </cell>
          <cell r="H32">
            <v>0</v>
          </cell>
          <cell r="I32">
            <v>0</v>
          </cell>
          <cell r="J32">
            <v>0</v>
          </cell>
          <cell r="K32">
            <v>2</v>
          </cell>
          <cell r="L32">
            <v>3</v>
          </cell>
          <cell r="M32">
            <v>5</v>
          </cell>
          <cell r="N32">
            <v>91.286000000000001</v>
          </cell>
        </row>
        <row r="33">
          <cell r="B33" t="str">
            <v>赵思淇</v>
          </cell>
          <cell r="C33">
            <v>2.9780000000000002</v>
          </cell>
          <cell r="D33">
            <v>39</v>
          </cell>
          <cell r="E33">
            <v>87.525000000000006</v>
          </cell>
          <cell r="F33">
            <v>79.78</v>
          </cell>
          <cell r="G33">
            <v>84</v>
          </cell>
          <cell r="H33">
            <v>2.4</v>
          </cell>
          <cell r="I33">
            <v>0</v>
          </cell>
          <cell r="J33">
            <v>0.5</v>
          </cell>
          <cell r="K33">
            <v>2</v>
          </cell>
          <cell r="L33">
            <v>3</v>
          </cell>
          <cell r="M33">
            <v>7.9</v>
          </cell>
          <cell r="N33">
            <v>90.425500000000014</v>
          </cell>
        </row>
        <row r="34">
          <cell r="B34" t="str">
            <v>尹琦</v>
          </cell>
          <cell r="C34" t="str">
            <v>2.648</v>
          </cell>
          <cell r="D34" t="str">
            <v>45</v>
          </cell>
          <cell r="E34">
            <v>79.78</v>
          </cell>
          <cell r="F34">
            <v>76.48</v>
          </cell>
          <cell r="G34">
            <v>65</v>
          </cell>
          <cell r="H34">
            <v>2.5</v>
          </cell>
          <cell r="I34">
            <v>0</v>
          </cell>
          <cell r="J34">
            <v>0.5</v>
          </cell>
          <cell r="K34">
            <v>0</v>
          </cell>
          <cell r="L34">
            <v>7</v>
          </cell>
          <cell r="M34">
            <v>10</v>
          </cell>
          <cell r="N34">
            <v>86.322000000000003</v>
          </cell>
        </row>
        <row r="35">
          <cell r="B35" t="str">
            <v>李娜宁</v>
          </cell>
          <cell r="C35" t="str">
            <v>2.421</v>
          </cell>
          <cell r="D35" t="str">
            <v>52</v>
          </cell>
          <cell r="E35">
            <v>86.547411764705885</v>
          </cell>
          <cell r="F35">
            <v>74.209999999999994</v>
          </cell>
          <cell r="G35">
            <v>65</v>
          </cell>
          <cell r="H35">
            <v>0.8</v>
          </cell>
          <cell r="I35">
            <v>0</v>
          </cell>
          <cell r="J35">
            <v>0</v>
          </cell>
          <cell r="K35">
            <v>2</v>
          </cell>
          <cell r="L35">
            <v>3</v>
          </cell>
          <cell r="M35">
            <v>5.8</v>
          </cell>
          <cell r="N35">
            <v>82.790223529411762</v>
          </cell>
        </row>
        <row r="36">
          <cell r="B36" t="str">
            <v>苏小迪</v>
          </cell>
          <cell r="C36" t="str">
            <v>3.773</v>
          </cell>
          <cell r="D36" t="str">
            <v>22</v>
          </cell>
          <cell r="E36">
            <v>70.88</v>
          </cell>
          <cell r="F36">
            <v>87.73</v>
          </cell>
          <cell r="G36">
            <v>80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81.902000000000001</v>
          </cell>
        </row>
        <row r="37">
          <cell r="B37" t="str">
            <v>邬淳阳</v>
          </cell>
          <cell r="C37" t="str">
            <v>4.121</v>
          </cell>
          <cell r="D37" t="str">
            <v>8</v>
          </cell>
          <cell r="E37">
            <v>70.88</v>
          </cell>
          <cell r="F37">
            <v>91.210000000000008</v>
          </cell>
          <cell r="G37">
            <v>53.5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81.34</v>
          </cell>
        </row>
        <row r="38">
          <cell r="B38" t="str">
            <v>葛筱萱</v>
          </cell>
          <cell r="C38" t="str">
            <v>3.279</v>
          </cell>
          <cell r="D38" t="str">
            <v>30</v>
          </cell>
          <cell r="E38">
            <v>72.117741176470588</v>
          </cell>
          <cell r="F38">
            <v>82.789999999999992</v>
          </cell>
          <cell r="G38">
            <v>92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80.509322352941169</v>
          </cell>
        </row>
        <row r="39">
          <cell r="B39" t="str">
            <v>齐婉婷</v>
          </cell>
          <cell r="C39" t="str">
            <v>3.153</v>
          </cell>
          <cell r="D39" t="str">
            <v>35</v>
          </cell>
          <cell r="E39">
            <v>72.741176470588243</v>
          </cell>
          <cell r="F39">
            <v>81.53</v>
          </cell>
          <cell r="G39">
            <v>95.5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80.290352941176465</v>
          </cell>
        </row>
        <row r="40">
          <cell r="B40" t="str">
            <v>倪鸿泽</v>
          </cell>
          <cell r="C40" t="str">
            <v>3.533</v>
          </cell>
          <cell r="D40" t="str">
            <v>27</v>
          </cell>
          <cell r="E40">
            <v>70.88</v>
          </cell>
          <cell r="F40">
            <v>85.33</v>
          </cell>
          <cell r="G40">
            <v>76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80.061999999999998</v>
          </cell>
        </row>
        <row r="41">
          <cell r="B41" t="str">
            <v>吴孟情</v>
          </cell>
          <cell r="C41" t="str">
            <v>2.785</v>
          </cell>
          <cell r="D41" t="str">
            <v>43</v>
          </cell>
          <cell r="E41">
            <v>81.28</v>
          </cell>
          <cell r="F41">
            <v>77.849999999999994</v>
          </cell>
          <cell r="G41">
            <v>81.5</v>
          </cell>
          <cell r="H41">
            <v>0</v>
          </cell>
          <cell r="I41">
            <v>0</v>
          </cell>
          <cell r="J41">
            <v>0.5</v>
          </cell>
          <cell r="K41">
            <v>0</v>
          </cell>
          <cell r="L41">
            <v>0</v>
          </cell>
          <cell r="M41">
            <v>0.5</v>
          </cell>
          <cell r="N41">
            <v>79.744</v>
          </cell>
        </row>
        <row r="42">
          <cell r="B42" t="str">
            <v>张涛</v>
          </cell>
          <cell r="C42" t="str">
            <v>3.166</v>
          </cell>
          <cell r="D42" t="str">
            <v>34</v>
          </cell>
          <cell r="E42">
            <v>70.88</v>
          </cell>
          <cell r="F42">
            <v>81.66</v>
          </cell>
          <cell r="G42">
            <v>87.5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79.009999999999991</v>
          </cell>
        </row>
        <row r="43">
          <cell r="B43" t="str">
            <v>郭文成</v>
          </cell>
          <cell r="C43" t="str">
            <v>3.147</v>
          </cell>
          <cell r="D43" t="str">
            <v>36</v>
          </cell>
          <cell r="E43">
            <v>72.611764705882365</v>
          </cell>
          <cell r="F43">
            <v>81.47</v>
          </cell>
          <cell r="G43">
            <v>82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78.865529411764712</v>
          </cell>
        </row>
        <row r="44">
          <cell r="B44" t="str">
            <v>刘媛媛</v>
          </cell>
          <cell r="C44" t="str">
            <v>3.142</v>
          </cell>
          <cell r="D44" t="str">
            <v>37</v>
          </cell>
          <cell r="E44">
            <v>72.494400000000013</v>
          </cell>
          <cell r="F44">
            <v>81.42</v>
          </cell>
          <cell r="G44">
            <v>82.5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78.850319999999996</v>
          </cell>
        </row>
        <row r="45">
          <cell r="B45" t="str">
            <v>范毅</v>
          </cell>
          <cell r="C45" t="str">
            <v>3.181</v>
          </cell>
          <cell r="D45" t="str">
            <v>33</v>
          </cell>
          <cell r="E45">
            <v>71.788517647058825</v>
          </cell>
          <cell r="F45">
            <v>81.81</v>
          </cell>
          <cell r="G45">
            <v>73.5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77.97255529411764</v>
          </cell>
        </row>
        <row r="46">
          <cell r="B46" t="str">
            <v>殷泽伟</v>
          </cell>
          <cell r="C46" t="str">
            <v>2.934</v>
          </cell>
          <cell r="D46" t="str">
            <v>40</v>
          </cell>
          <cell r="E46">
            <v>72.494400000000013</v>
          </cell>
          <cell r="F46">
            <v>79.34</v>
          </cell>
          <cell r="G46">
            <v>81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77.45232</v>
          </cell>
        </row>
        <row r="47">
          <cell r="B47" t="str">
            <v>李家豪</v>
          </cell>
          <cell r="C47" t="str">
            <v>2.862</v>
          </cell>
          <cell r="D47" t="str">
            <v>41</v>
          </cell>
          <cell r="E47">
            <v>70.88</v>
          </cell>
          <cell r="F47">
            <v>78.62</v>
          </cell>
          <cell r="G47">
            <v>78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76.236000000000004</v>
          </cell>
        </row>
        <row r="48">
          <cell r="B48" t="str">
            <v>卢姚聪</v>
          </cell>
          <cell r="C48" t="str">
            <v>2.999</v>
          </cell>
          <cell r="D48" t="str">
            <v>38</v>
          </cell>
          <cell r="E48">
            <v>70.88</v>
          </cell>
          <cell r="F48">
            <v>79.990000000000009</v>
          </cell>
          <cell r="G48">
            <v>65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75.75800000000001</v>
          </cell>
        </row>
        <row r="49">
          <cell r="B49" t="str">
            <v>汪职梦</v>
          </cell>
          <cell r="C49" t="str">
            <v>2.709</v>
          </cell>
          <cell r="D49" t="str">
            <v>44</v>
          </cell>
          <cell r="E49">
            <v>70.88</v>
          </cell>
          <cell r="F49">
            <v>77.09</v>
          </cell>
          <cell r="G49">
            <v>71.5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74.668000000000006</v>
          </cell>
        </row>
        <row r="50">
          <cell r="B50" t="str">
            <v>夏贤齐</v>
          </cell>
          <cell r="C50" t="str">
            <v>2.542</v>
          </cell>
          <cell r="D50" t="str">
            <v>48</v>
          </cell>
          <cell r="E50">
            <v>73.44</v>
          </cell>
          <cell r="F50">
            <v>75.42</v>
          </cell>
          <cell r="G50">
            <v>73.5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74.634</v>
          </cell>
        </row>
        <row r="51">
          <cell r="B51" t="str">
            <v>潘樾</v>
          </cell>
          <cell r="C51" t="str">
            <v>2.549</v>
          </cell>
          <cell r="D51" t="str">
            <v>47</v>
          </cell>
          <cell r="E51">
            <v>70.88</v>
          </cell>
          <cell r="F51">
            <v>75.489999999999995</v>
          </cell>
          <cell r="G51">
            <v>79.5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74.507999999999996</v>
          </cell>
        </row>
        <row r="52">
          <cell r="B52" t="str">
            <v>李韫非</v>
          </cell>
          <cell r="C52" t="str">
            <v>2.508</v>
          </cell>
          <cell r="D52" t="str">
            <v>49</v>
          </cell>
          <cell r="E52">
            <v>73.035294117647055</v>
          </cell>
          <cell r="F52">
            <v>75.08</v>
          </cell>
          <cell r="G52">
            <v>73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74.258588235294113</v>
          </cell>
        </row>
        <row r="53">
          <cell r="B53" t="str">
            <v>姜妍</v>
          </cell>
          <cell r="C53" t="str">
            <v>2.476</v>
          </cell>
          <cell r="D53" t="str">
            <v>50</v>
          </cell>
          <cell r="E53">
            <v>71.800282352941167</v>
          </cell>
          <cell r="F53">
            <v>74.759999999999991</v>
          </cell>
          <cell r="G53">
            <v>77.5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74.146084705882345</v>
          </cell>
        </row>
        <row r="54">
          <cell r="B54" t="str">
            <v>陈天</v>
          </cell>
          <cell r="C54" t="str">
            <v>2.253</v>
          </cell>
          <cell r="D54" t="str">
            <v>54</v>
          </cell>
          <cell r="E54">
            <v>76.42352941176469</v>
          </cell>
          <cell r="F54">
            <v>72.53</v>
          </cell>
          <cell r="G54">
            <v>77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74.145058823529411</v>
          </cell>
        </row>
        <row r="55">
          <cell r="B55" t="str">
            <v>许文进</v>
          </cell>
          <cell r="C55" t="str">
            <v>2.557</v>
          </cell>
          <cell r="D55" t="str">
            <v>46</v>
          </cell>
          <cell r="E55">
            <v>70.240000000000009</v>
          </cell>
          <cell r="F55">
            <v>75.569999999999993</v>
          </cell>
          <cell r="G55">
            <v>72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73.61399999999999</v>
          </cell>
        </row>
        <row r="56">
          <cell r="B56" t="str">
            <v>沈佳莹</v>
          </cell>
          <cell r="C56" t="str">
            <v>2.451</v>
          </cell>
          <cell r="D56" t="str">
            <v>51</v>
          </cell>
          <cell r="E56">
            <v>70.88</v>
          </cell>
          <cell r="F56">
            <v>74.510000000000005</v>
          </cell>
          <cell r="G56">
            <v>76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73.569999999999993</v>
          </cell>
        </row>
        <row r="57">
          <cell r="B57" t="str">
            <v>梁言</v>
          </cell>
          <cell r="C57" t="str">
            <v>1.972</v>
          </cell>
          <cell r="D57" t="str">
            <v>57</v>
          </cell>
          <cell r="E57">
            <v>72.200282352941173</v>
          </cell>
          <cell r="F57">
            <v>69.72</v>
          </cell>
          <cell r="G57">
            <v>87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72.192084705882351</v>
          </cell>
        </row>
        <row r="58">
          <cell r="B58" t="str">
            <v>龚籽言</v>
          </cell>
          <cell r="C58" t="str">
            <v>2.008</v>
          </cell>
          <cell r="D58" t="str">
            <v>56</v>
          </cell>
          <cell r="E58">
            <v>73.44</v>
          </cell>
          <cell r="F58">
            <v>70.08</v>
          </cell>
          <cell r="G58">
            <v>76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71.679999999999993</v>
          </cell>
        </row>
        <row r="59">
          <cell r="B59" t="str">
            <v>范乔屿</v>
          </cell>
          <cell r="C59" t="str">
            <v>2.239</v>
          </cell>
          <cell r="D59" t="str">
            <v>55</v>
          </cell>
          <cell r="E59">
            <v>70.88</v>
          </cell>
          <cell r="F59">
            <v>72.39</v>
          </cell>
          <cell r="G59">
            <v>62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70.897999999999996</v>
          </cell>
        </row>
        <row r="60">
          <cell r="B60" t="str">
            <v>周性运</v>
          </cell>
          <cell r="C60" t="str">
            <v>1.908</v>
          </cell>
          <cell r="D60" t="str">
            <v>58</v>
          </cell>
          <cell r="E60">
            <v>70.240000000000009</v>
          </cell>
          <cell r="F60">
            <v>69.08</v>
          </cell>
          <cell r="G60">
            <v>77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70.22</v>
          </cell>
        </row>
        <row r="61">
          <cell r="B61" t="str">
            <v>陈宇涵</v>
          </cell>
          <cell r="C61" t="str">
            <v>1.747</v>
          </cell>
          <cell r="D61" t="str">
            <v>59</v>
          </cell>
          <cell r="E61">
            <v>70.88</v>
          </cell>
          <cell r="F61">
            <v>67.47</v>
          </cell>
          <cell r="G61">
            <v>81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69.845999999999989</v>
          </cell>
        </row>
        <row r="62">
          <cell r="B62" t="str">
            <v>刘华升</v>
          </cell>
          <cell r="C62" t="str">
            <v>1.467</v>
          </cell>
          <cell r="D62" t="str">
            <v>60</v>
          </cell>
          <cell r="E62">
            <v>71.988235294117658</v>
          </cell>
          <cell r="F62">
            <v>64.67</v>
          </cell>
          <cell r="G62">
            <v>83.5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68.748470588235293</v>
          </cell>
        </row>
        <row r="63">
          <cell r="B63" t="str">
            <v>张高臻</v>
          </cell>
          <cell r="C63" t="str">
            <v>1.413</v>
          </cell>
          <cell r="D63" t="str">
            <v>61</v>
          </cell>
          <cell r="E63">
            <v>72.28235294117647</v>
          </cell>
          <cell r="F63">
            <v>64.13</v>
          </cell>
          <cell r="G63">
            <v>83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68.462705882352935</v>
          </cell>
        </row>
        <row r="64">
          <cell r="B64" t="str">
            <v>陈正瑄</v>
          </cell>
          <cell r="C64" t="str">
            <v>1.378</v>
          </cell>
          <cell r="D64" t="str">
            <v>63</v>
          </cell>
          <cell r="E64">
            <v>70.88</v>
          </cell>
          <cell r="F64">
            <v>63.78</v>
          </cell>
          <cell r="G64">
            <v>87.5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68.281999999999996</v>
          </cell>
        </row>
        <row r="65">
          <cell r="B65" t="str">
            <v>张璇</v>
          </cell>
          <cell r="C65" t="str">
            <v>2.827</v>
          </cell>
          <cell r="D65" t="str">
            <v>42</v>
          </cell>
          <cell r="E65">
            <v>70.88</v>
          </cell>
          <cell r="F65">
            <v>78.27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68.225999999999999</v>
          </cell>
        </row>
        <row r="66">
          <cell r="B66" t="str">
            <v>邱映婷</v>
          </cell>
          <cell r="C66" t="str">
            <v>1.161</v>
          </cell>
          <cell r="D66" t="str">
            <v>65</v>
          </cell>
          <cell r="E66">
            <v>70.240000000000009</v>
          </cell>
          <cell r="F66">
            <v>61.61</v>
          </cell>
          <cell r="G66">
            <v>79.5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65.988</v>
          </cell>
        </row>
        <row r="67">
          <cell r="B67" t="str">
            <v>韩金茹</v>
          </cell>
          <cell r="C67" t="str">
            <v>0.945</v>
          </cell>
          <cell r="D67" t="str">
            <v>67</v>
          </cell>
          <cell r="E67">
            <v>70.988235294117658</v>
          </cell>
          <cell r="F67">
            <v>59.45</v>
          </cell>
          <cell r="G67">
            <v>65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63.466470588235296</v>
          </cell>
        </row>
        <row r="68">
          <cell r="B68" t="str">
            <v>赵津仟</v>
          </cell>
          <cell r="C68" t="str">
            <v>1.405</v>
          </cell>
          <cell r="D68" t="str">
            <v>62</v>
          </cell>
          <cell r="E68">
            <v>70.811764705882354</v>
          </cell>
          <cell r="F68">
            <v>64.05</v>
          </cell>
          <cell r="G68">
            <v>34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63.073529411764703</v>
          </cell>
        </row>
        <row r="69">
          <cell r="B69" t="str">
            <v>刘宇钊</v>
          </cell>
          <cell r="C69" t="str">
            <v>1.325</v>
          </cell>
          <cell r="D69" t="str">
            <v>64</v>
          </cell>
          <cell r="E69">
            <v>71.823529411764696</v>
          </cell>
          <cell r="F69">
            <v>63.25</v>
          </cell>
          <cell r="G69">
            <v>32.5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62.7470588235294</v>
          </cell>
        </row>
        <row r="70">
          <cell r="B70" t="str">
            <v>陈荣道</v>
          </cell>
          <cell r="C70" t="str">
            <v>1.03</v>
          </cell>
          <cell r="D70" t="str">
            <v>66</v>
          </cell>
          <cell r="E70">
            <v>70.240000000000009</v>
          </cell>
          <cell r="F70">
            <v>60.3</v>
          </cell>
          <cell r="G70">
            <v>32.5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60.502000000000002</v>
          </cell>
        </row>
        <row r="71">
          <cell r="B71" t="str">
            <v>王宇航</v>
          </cell>
          <cell r="C71" t="str">
            <v>0.594</v>
          </cell>
          <cell r="D71" t="str">
            <v>68</v>
          </cell>
          <cell r="E71">
            <v>72.43401949579831</v>
          </cell>
          <cell r="F71">
            <v>55.94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55.294205848739495</v>
          </cell>
        </row>
        <row r="72">
          <cell r="B72" t="str">
            <v>陈川</v>
          </cell>
          <cell r="C72" t="str">
            <v>0.444</v>
          </cell>
          <cell r="D72" t="str">
            <v>69</v>
          </cell>
          <cell r="E72">
            <v>71.035294117647055</v>
          </cell>
          <cell r="F72">
            <v>54.44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53.974588235294107</v>
          </cell>
        </row>
        <row r="73">
          <cell r="B73" t="str">
            <v>王沁之</v>
          </cell>
          <cell r="C73" t="str">
            <v>0</v>
          </cell>
          <cell r="D73" t="str">
            <v>70</v>
          </cell>
          <cell r="E73">
            <v>70.43401949579831</v>
          </cell>
          <cell r="F73">
            <v>50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51.130205848739493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3">
          <cell r="B3" t="str">
            <v>韦欣怡</v>
          </cell>
          <cell r="C3">
            <v>4.2080000000000002</v>
          </cell>
          <cell r="D3">
            <v>5</v>
          </cell>
          <cell r="E3">
            <v>90.663733333333298</v>
          </cell>
          <cell r="F3">
            <v>92.08</v>
          </cell>
          <cell r="G3">
            <v>80.5</v>
          </cell>
          <cell r="H3">
            <v>40.1</v>
          </cell>
          <cell r="I3">
            <v>1.75</v>
          </cell>
          <cell r="J3">
            <v>4</v>
          </cell>
          <cell r="K3">
            <v>4</v>
          </cell>
          <cell r="L3">
            <v>5.5</v>
          </cell>
          <cell r="M3">
            <v>140.49712</v>
          </cell>
        </row>
        <row r="4">
          <cell r="B4" t="str">
            <v>卢云轩</v>
          </cell>
          <cell r="C4">
            <v>4.3150000000000004</v>
          </cell>
          <cell r="D4">
            <v>2</v>
          </cell>
          <cell r="E4">
            <v>87.46</v>
          </cell>
          <cell r="F4">
            <v>93.15</v>
          </cell>
          <cell r="G4">
            <v>74.5</v>
          </cell>
          <cell r="H4">
            <v>49.3</v>
          </cell>
          <cell r="I4">
            <v>0</v>
          </cell>
          <cell r="J4">
            <v>4</v>
          </cell>
          <cell r="K4">
            <v>4</v>
          </cell>
          <cell r="L4">
            <v>0</v>
          </cell>
          <cell r="M4">
            <v>139.578</v>
          </cell>
        </row>
        <row r="5">
          <cell r="B5" t="str">
            <v>魏兢莹</v>
          </cell>
          <cell r="C5">
            <v>4.2210000000000001</v>
          </cell>
          <cell r="D5">
            <v>4</v>
          </cell>
          <cell r="E5">
            <v>85.751709090909102</v>
          </cell>
          <cell r="F5">
            <v>92.21</v>
          </cell>
          <cell r="G5">
            <v>82.5</v>
          </cell>
          <cell r="H5">
            <v>55.3</v>
          </cell>
          <cell r="I5">
            <v>0</v>
          </cell>
          <cell r="J5">
            <v>3</v>
          </cell>
          <cell r="K5">
            <v>2</v>
          </cell>
          <cell r="L5">
            <v>0</v>
          </cell>
          <cell r="M5">
            <v>139.30151272727272</v>
          </cell>
        </row>
        <row r="6">
          <cell r="B6" t="str">
            <v>孔章亦</v>
          </cell>
          <cell r="C6">
            <v>3.8380000000000001</v>
          </cell>
          <cell r="D6">
            <v>15</v>
          </cell>
          <cell r="E6">
            <v>93.603127272727306</v>
          </cell>
          <cell r="F6">
            <v>88.38</v>
          </cell>
          <cell r="G6">
            <v>80</v>
          </cell>
          <cell r="H6">
            <v>36.200000000000003</v>
          </cell>
          <cell r="I6">
            <v>3.1</v>
          </cell>
          <cell r="J6">
            <v>5.5</v>
          </cell>
          <cell r="K6">
            <v>4.5</v>
          </cell>
          <cell r="L6">
            <v>2</v>
          </cell>
          <cell r="M6">
            <v>139.10893818181819</v>
          </cell>
        </row>
        <row r="7">
          <cell r="B7" t="str">
            <v>张弛</v>
          </cell>
          <cell r="C7">
            <v>4.1210000000000004</v>
          </cell>
          <cell r="D7">
            <v>9</v>
          </cell>
          <cell r="E7">
            <v>86.530303030303003</v>
          </cell>
          <cell r="F7">
            <v>91.21</v>
          </cell>
          <cell r="G7">
            <v>76</v>
          </cell>
          <cell r="H7">
            <v>49.4</v>
          </cell>
          <cell r="I7">
            <v>0</v>
          </cell>
          <cell r="J7">
            <v>0.75</v>
          </cell>
          <cell r="K7">
            <v>3.7</v>
          </cell>
          <cell r="L7">
            <v>0</v>
          </cell>
          <cell r="M7">
            <v>138.28509090909088</v>
          </cell>
        </row>
        <row r="8">
          <cell r="B8" t="str">
            <v>周展超</v>
          </cell>
          <cell r="C8">
            <v>4.2750000000000004</v>
          </cell>
          <cell r="D8">
            <v>3</v>
          </cell>
          <cell r="E8">
            <v>84.499709090909107</v>
          </cell>
          <cell r="F8">
            <v>92.75</v>
          </cell>
          <cell r="G8">
            <v>72.5</v>
          </cell>
          <cell r="H8">
            <v>77.2</v>
          </cell>
          <cell r="I8">
            <v>0.3</v>
          </cell>
          <cell r="J8">
            <v>0.5</v>
          </cell>
          <cell r="K8">
            <v>2</v>
          </cell>
          <cell r="L8">
            <v>3</v>
          </cell>
          <cell r="M8">
            <v>138.24991272727272</v>
          </cell>
        </row>
        <row r="9">
          <cell r="B9" t="str">
            <v>张郑浩</v>
          </cell>
          <cell r="C9">
            <v>3.8380000000000001</v>
          </cell>
          <cell r="D9">
            <v>16</v>
          </cell>
          <cell r="E9">
            <v>85.781818181818196</v>
          </cell>
          <cell r="F9">
            <v>88.38</v>
          </cell>
          <cell r="G9">
            <v>73.5</v>
          </cell>
          <cell r="H9">
            <v>56.6</v>
          </cell>
          <cell r="I9">
            <v>0</v>
          </cell>
          <cell r="J9">
            <v>0.5</v>
          </cell>
          <cell r="K9">
            <v>2</v>
          </cell>
          <cell r="L9">
            <v>0</v>
          </cell>
          <cell r="M9">
            <v>136.11254545454545</v>
          </cell>
        </row>
        <row r="10">
          <cell r="B10" t="str">
            <v>周成彬</v>
          </cell>
          <cell r="C10">
            <v>4.1920000000000002</v>
          </cell>
          <cell r="D10">
            <v>7</v>
          </cell>
          <cell r="E10">
            <v>79.099999999999994</v>
          </cell>
          <cell r="F10">
            <v>91.92</v>
          </cell>
          <cell r="G10">
            <v>78.5</v>
          </cell>
          <cell r="H10">
            <v>40.6</v>
          </cell>
          <cell r="I10">
            <v>0</v>
          </cell>
          <cell r="J10">
            <v>0.5</v>
          </cell>
          <cell r="K10">
            <v>4</v>
          </cell>
          <cell r="L10">
            <v>0</v>
          </cell>
          <cell r="M10">
            <v>131.83199999999999</v>
          </cell>
        </row>
        <row r="11">
          <cell r="B11" t="str">
            <v>路函悦</v>
          </cell>
          <cell r="C11">
            <v>2.4129999999999998</v>
          </cell>
          <cell r="D11">
            <v>50</v>
          </cell>
          <cell r="E11">
            <v>92.492999999999995</v>
          </cell>
          <cell r="F11">
            <v>74.930000000000007</v>
          </cell>
          <cell r="G11">
            <v>79</v>
          </cell>
          <cell r="H11">
            <v>44.9</v>
          </cell>
          <cell r="I11">
            <v>2.5</v>
          </cell>
          <cell r="J11">
            <v>2.5</v>
          </cell>
          <cell r="K11">
            <v>4.9000000000000004</v>
          </cell>
          <cell r="L11">
            <v>6</v>
          </cell>
          <cell r="M11">
            <v>130.60590000000002</v>
          </cell>
        </row>
        <row r="12">
          <cell r="B12" t="str">
            <v>齐婉婷</v>
          </cell>
          <cell r="C12">
            <v>2.5289999999999999</v>
          </cell>
          <cell r="D12">
            <v>47</v>
          </cell>
          <cell r="E12">
            <v>86.57</v>
          </cell>
          <cell r="F12">
            <v>75.290000000000006</v>
          </cell>
          <cell r="G12">
            <v>82.5</v>
          </cell>
          <cell r="H12">
            <v>37.299999999999997</v>
          </cell>
          <cell r="I12">
            <v>0</v>
          </cell>
          <cell r="J12">
            <v>5.5</v>
          </cell>
          <cell r="K12">
            <v>2.2999999999999998</v>
          </cell>
          <cell r="L12">
            <v>0</v>
          </cell>
          <cell r="M12">
            <v>124.49499999999999</v>
          </cell>
        </row>
        <row r="13">
          <cell r="B13" t="str">
            <v>胡冰清</v>
          </cell>
          <cell r="C13">
            <v>4.1829999999999998</v>
          </cell>
          <cell r="D13">
            <v>8</v>
          </cell>
          <cell r="E13">
            <v>91.578593939393897</v>
          </cell>
          <cell r="F13">
            <v>91.83</v>
          </cell>
          <cell r="G13">
            <v>76</v>
          </cell>
          <cell r="H13">
            <v>19.100000000000001</v>
          </cell>
          <cell r="I13">
            <v>0</v>
          </cell>
          <cell r="J13">
            <v>1</v>
          </cell>
          <cell r="K13">
            <v>4</v>
          </cell>
          <cell r="L13">
            <v>6</v>
          </cell>
          <cell r="M13">
            <v>120.27157818181817</v>
          </cell>
        </row>
        <row r="14">
          <cell r="B14" t="str">
            <v>田佩清</v>
          </cell>
          <cell r="C14">
            <v>3.9169999999999998</v>
          </cell>
          <cell r="D14">
            <v>14</v>
          </cell>
          <cell r="E14">
            <v>88.336169696969705</v>
          </cell>
          <cell r="F14">
            <v>89.17</v>
          </cell>
          <cell r="G14">
            <v>74.5</v>
          </cell>
          <cell r="H14">
            <v>16</v>
          </cell>
          <cell r="I14">
            <v>0</v>
          </cell>
          <cell r="J14">
            <v>1.5</v>
          </cell>
          <cell r="K14">
            <v>4</v>
          </cell>
          <cell r="L14">
            <v>8</v>
          </cell>
          <cell r="M14">
            <v>116.95285090909091</v>
          </cell>
        </row>
        <row r="15">
          <cell r="B15" t="str">
            <v>程佳俊</v>
          </cell>
          <cell r="C15">
            <v>3.6779999999999999</v>
          </cell>
          <cell r="D15">
            <v>19</v>
          </cell>
          <cell r="E15">
            <v>91.019000000000005</v>
          </cell>
          <cell r="F15">
            <v>86.78</v>
          </cell>
          <cell r="G15">
            <v>71.5</v>
          </cell>
          <cell r="H15">
            <v>18</v>
          </cell>
          <cell r="I15">
            <v>2.0499999999999998</v>
          </cell>
          <cell r="J15">
            <v>6.5</v>
          </cell>
          <cell r="K15">
            <v>3</v>
          </cell>
          <cell r="L15">
            <v>0</v>
          </cell>
          <cell r="M15">
            <v>116.0737</v>
          </cell>
        </row>
        <row r="16">
          <cell r="B16" t="str">
            <v>霍天缘</v>
          </cell>
          <cell r="C16">
            <v>3.5750000000000002</v>
          </cell>
          <cell r="D16">
            <v>21</v>
          </cell>
          <cell r="E16">
            <v>84.276048484848502</v>
          </cell>
          <cell r="F16">
            <v>85.75</v>
          </cell>
          <cell r="G16">
            <v>74.5</v>
          </cell>
          <cell r="H16">
            <v>19.5</v>
          </cell>
          <cell r="I16">
            <v>0</v>
          </cell>
          <cell r="J16">
            <v>0</v>
          </cell>
          <cell r="K16">
            <v>4.3</v>
          </cell>
          <cell r="L16">
            <v>5</v>
          </cell>
          <cell r="M16">
            <v>112.98281454545454</v>
          </cell>
        </row>
        <row r="17">
          <cell r="B17" t="str">
            <v>李纯奕</v>
          </cell>
          <cell r="C17">
            <v>3.94</v>
          </cell>
          <cell r="D17">
            <v>13</v>
          </cell>
          <cell r="E17">
            <v>84.2</v>
          </cell>
          <cell r="F17">
            <v>89.4</v>
          </cell>
          <cell r="G17">
            <v>79.5</v>
          </cell>
          <cell r="H17">
            <v>12.75</v>
          </cell>
          <cell r="I17">
            <v>0</v>
          </cell>
          <cell r="J17">
            <v>1.75</v>
          </cell>
          <cell r="K17">
            <v>2</v>
          </cell>
          <cell r="L17">
            <v>3</v>
          </cell>
          <cell r="M17">
            <v>106.35000000000001</v>
          </cell>
        </row>
        <row r="18">
          <cell r="B18" t="str">
            <v>苏小迪</v>
          </cell>
          <cell r="C18">
            <v>4.0599999999999996</v>
          </cell>
          <cell r="D18">
            <v>10</v>
          </cell>
          <cell r="E18">
            <v>82.41</v>
          </cell>
          <cell r="F18">
            <v>90.6</v>
          </cell>
          <cell r="G18">
            <v>71.5</v>
          </cell>
          <cell r="H18">
            <v>7.75</v>
          </cell>
          <cell r="I18">
            <v>0</v>
          </cell>
          <cell r="J18">
            <v>0</v>
          </cell>
          <cell r="K18">
            <v>2</v>
          </cell>
          <cell r="L18">
            <v>3</v>
          </cell>
          <cell r="M18">
            <v>98.983000000000004</v>
          </cell>
        </row>
        <row r="19">
          <cell r="B19" t="str">
            <v>蔡海洋</v>
          </cell>
          <cell r="C19">
            <v>4.1929999999999996</v>
          </cell>
          <cell r="D19">
            <v>6</v>
          </cell>
          <cell r="E19">
            <v>81.2</v>
          </cell>
          <cell r="F19">
            <v>91.93</v>
          </cell>
          <cell r="G19">
            <v>78.5</v>
          </cell>
          <cell r="H19">
            <v>11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98.367999999999995</v>
          </cell>
        </row>
        <row r="20">
          <cell r="B20" t="str">
            <v>俞成昊</v>
          </cell>
          <cell r="C20">
            <v>2.859</v>
          </cell>
          <cell r="D20">
            <v>36</v>
          </cell>
          <cell r="E20">
            <v>78.78</v>
          </cell>
          <cell r="F20">
            <v>78.59</v>
          </cell>
          <cell r="G20">
            <v>75</v>
          </cell>
          <cell r="H20">
            <v>17</v>
          </cell>
          <cell r="I20">
            <v>0</v>
          </cell>
          <cell r="J20">
            <v>0</v>
          </cell>
          <cell r="K20">
            <v>0</v>
          </cell>
          <cell r="L20">
            <v>3</v>
          </cell>
          <cell r="M20">
            <v>98.288000000000011</v>
          </cell>
        </row>
        <row r="21">
          <cell r="B21" t="str">
            <v>周蔚廷</v>
          </cell>
          <cell r="C21">
            <v>2.577</v>
          </cell>
          <cell r="D21">
            <v>43</v>
          </cell>
          <cell r="E21">
            <v>81.569999999999993</v>
          </cell>
          <cell r="F21">
            <v>75.77</v>
          </cell>
          <cell r="G21">
            <v>71</v>
          </cell>
          <cell r="H21">
            <v>18</v>
          </cell>
          <cell r="I21">
            <v>0</v>
          </cell>
          <cell r="J21">
            <v>3</v>
          </cell>
          <cell r="K21">
            <v>0</v>
          </cell>
          <cell r="L21">
            <v>0</v>
          </cell>
          <cell r="M21">
            <v>98.032999999999987</v>
          </cell>
        </row>
        <row r="22">
          <cell r="B22" t="str">
            <v>屠嘉铠</v>
          </cell>
          <cell r="C22">
            <v>4.45</v>
          </cell>
          <cell r="D22">
            <v>1</v>
          </cell>
          <cell r="E22">
            <v>85.72</v>
          </cell>
          <cell r="F22">
            <v>94.5</v>
          </cell>
          <cell r="G22">
            <v>73</v>
          </cell>
          <cell r="H22">
            <v>2.5</v>
          </cell>
          <cell r="I22">
            <v>0</v>
          </cell>
          <cell r="J22">
            <v>0</v>
          </cell>
          <cell r="K22">
            <v>0</v>
          </cell>
          <cell r="L22">
            <v>3</v>
          </cell>
          <cell r="M22">
            <v>95.215999999999994</v>
          </cell>
        </row>
        <row r="23">
          <cell r="B23" t="str">
            <v>卢姚聪</v>
          </cell>
          <cell r="C23">
            <v>3.4540000000000002</v>
          </cell>
          <cell r="D23">
            <v>25</v>
          </cell>
          <cell r="E23">
            <v>79.900000000000006</v>
          </cell>
          <cell r="F23">
            <v>84.539999999999992</v>
          </cell>
          <cell r="G23">
            <v>67.5</v>
          </cell>
          <cell r="H23">
            <v>0</v>
          </cell>
          <cell r="I23">
            <v>0</v>
          </cell>
          <cell r="J23">
            <v>6.5</v>
          </cell>
          <cell r="K23">
            <v>0</v>
          </cell>
          <cell r="L23">
            <v>3</v>
          </cell>
          <cell r="M23">
            <v>90.944000000000003</v>
          </cell>
        </row>
        <row r="24">
          <cell r="B24" t="str">
            <v>金琪</v>
          </cell>
          <cell r="C24">
            <v>3.6949999999999998</v>
          </cell>
          <cell r="D24">
            <v>18</v>
          </cell>
          <cell r="E24">
            <v>78.41</v>
          </cell>
          <cell r="F24">
            <v>86.949999999999989</v>
          </cell>
          <cell r="G24">
            <v>67.5</v>
          </cell>
          <cell r="H24">
            <v>7.8</v>
          </cell>
          <cell r="I24">
            <v>0</v>
          </cell>
          <cell r="J24">
            <v>0.5</v>
          </cell>
          <cell r="K24">
            <v>0</v>
          </cell>
          <cell r="L24">
            <v>0</v>
          </cell>
          <cell r="M24">
            <v>90.742999999999995</v>
          </cell>
        </row>
        <row r="25">
          <cell r="B25" t="str">
            <v>赵思淇</v>
          </cell>
          <cell r="C25">
            <v>3</v>
          </cell>
          <cell r="D25">
            <v>33</v>
          </cell>
          <cell r="E25">
            <v>80.62</v>
          </cell>
          <cell r="F25">
            <v>80</v>
          </cell>
          <cell r="G25">
            <v>78</v>
          </cell>
          <cell r="H25">
            <v>0.3</v>
          </cell>
          <cell r="I25">
            <v>0</v>
          </cell>
          <cell r="J25">
            <v>4.5</v>
          </cell>
          <cell r="K25">
            <v>0</v>
          </cell>
          <cell r="L25">
            <v>3</v>
          </cell>
          <cell r="M25">
            <v>87.786000000000001</v>
          </cell>
        </row>
        <row r="26">
          <cell r="B26" t="str">
            <v>梁淏</v>
          </cell>
          <cell r="C26">
            <v>3.1880000000000002</v>
          </cell>
          <cell r="D26">
            <v>30</v>
          </cell>
          <cell r="E26">
            <v>86.31</v>
          </cell>
          <cell r="F26">
            <v>81.88</v>
          </cell>
          <cell r="G26">
            <v>80.5</v>
          </cell>
          <cell r="H26">
            <v>0</v>
          </cell>
          <cell r="I26">
            <v>0</v>
          </cell>
          <cell r="J26">
            <v>4</v>
          </cell>
          <cell r="K26">
            <v>0.5</v>
          </cell>
          <cell r="L26">
            <v>0</v>
          </cell>
          <cell r="M26">
            <v>87.570999999999984</v>
          </cell>
        </row>
        <row r="27">
          <cell r="B27" t="str">
            <v>金思婕</v>
          </cell>
          <cell r="C27">
            <v>3.9670000000000001</v>
          </cell>
          <cell r="D27">
            <v>12</v>
          </cell>
          <cell r="E27">
            <v>78.989999999999995</v>
          </cell>
          <cell r="F27">
            <v>89.67</v>
          </cell>
          <cell r="G27">
            <v>78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85.298999999999992</v>
          </cell>
        </row>
        <row r="28">
          <cell r="B28" t="str">
            <v>邬淳阳</v>
          </cell>
          <cell r="C28">
            <v>4.0599999999999996</v>
          </cell>
          <cell r="D28">
            <v>11</v>
          </cell>
          <cell r="E28">
            <v>76.7</v>
          </cell>
          <cell r="F28">
            <v>90.6</v>
          </cell>
          <cell r="G28">
            <v>69.5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84.32</v>
          </cell>
        </row>
        <row r="29">
          <cell r="B29" t="str">
            <v>倪鸿泽</v>
          </cell>
          <cell r="C29">
            <v>3.492</v>
          </cell>
          <cell r="D29">
            <v>23</v>
          </cell>
          <cell r="E29">
            <v>76.709999999999994</v>
          </cell>
          <cell r="F29">
            <v>84.92</v>
          </cell>
          <cell r="G29">
            <v>76.5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2.5</v>
          </cell>
          <cell r="M29">
            <v>84.115000000000009</v>
          </cell>
        </row>
        <row r="30">
          <cell r="B30" t="str">
            <v>姜雯晰</v>
          </cell>
          <cell r="C30">
            <v>3.7770000000000001</v>
          </cell>
          <cell r="D30">
            <v>17</v>
          </cell>
          <cell r="E30">
            <v>78.06</v>
          </cell>
          <cell r="F30">
            <v>87.77</v>
          </cell>
          <cell r="G30">
            <v>78.5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83.929999999999993</v>
          </cell>
        </row>
        <row r="31">
          <cell r="B31" t="str">
            <v>葛筱萱</v>
          </cell>
          <cell r="C31">
            <v>3.6480000000000001</v>
          </cell>
          <cell r="D31">
            <v>20</v>
          </cell>
          <cell r="E31">
            <v>78.62</v>
          </cell>
          <cell r="F31">
            <v>86.48</v>
          </cell>
          <cell r="G31">
            <v>82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83.674000000000007</v>
          </cell>
        </row>
        <row r="32">
          <cell r="B32" t="str">
            <v>刘媛媛</v>
          </cell>
          <cell r="C32">
            <v>3.488</v>
          </cell>
          <cell r="D32">
            <v>24</v>
          </cell>
          <cell r="E32">
            <v>79</v>
          </cell>
          <cell r="F32">
            <v>84.88</v>
          </cell>
          <cell r="G32">
            <v>77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82.328000000000003</v>
          </cell>
        </row>
        <row r="33">
          <cell r="B33" t="str">
            <v>汪任兵</v>
          </cell>
          <cell r="C33">
            <v>3.4540000000000002</v>
          </cell>
          <cell r="D33">
            <v>26</v>
          </cell>
          <cell r="E33">
            <v>76.7</v>
          </cell>
          <cell r="F33">
            <v>84.539999999999992</v>
          </cell>
          <cell r="G33">
            <v>80.5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81.783999999999992</v>
          </cell>
        </row>
        <row r="34">
          <cell r="B34" t="str">
            <v>陈天</v>
          </cell>
          <cell r="C34">
            <v>2.9540000000000002</v>
          </cell>
          <cell r="D34">
            <v>35</v>
          </cell>
          <cell r="E34">
            <v>83.03</v>
          </cell>
          <cell r="F34">
            <v>79.540000000000006</v>
          </cell>
          <cell r="G34">
            <v>72</v>
          </cell>
          <cell r="H34">
            <v>0</v>
          </cell>
          <cell r="I34">
            <v>0</v>
          </cell>
          <cell r="J34">
            <v>1.5</v>
          </cell>
          <cell r="K34">
            <v>0</v>
          </cell>
          <cell r="L34">
            <v>0</v>
          </cell>
          <cell r="M34">
            <v>81.333000000000013</v>
          </cell>
        </row>
        <row r="35">
          <cell r="B35" t="str">
            <v>吕源</v>
          </cell>
          <cell r="C35">
            <v>3.4</v>
          </cell>
          <cell r="D35">
            <v>28</v>
          </cell>
          <cell r="E35">
            <v>78.31</v>
          </cell>
          <cell r="F35">
            <v>84</v>
          </cell>
          <cell r="G35">
            <v>72.5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81.143000000000001</v>
          </cell>
        </row>
        <row r="36">
          <cell r="B36" t="str">
            <v>马必游</v>
          </cell>
          <cell r="C36">
            <v>3.4169999999999998</v>
          </cell>
          <cell r="D36">
            <v>27</v>
          </cell>
          <cell r="E36">
            <v>76.7</v>
          </cell>
          <cell r="F36">
            <v>84.17</v>
          </cell>
          <cell r="G36">
            <v>72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80.712000000000003</v>
          </cell>
        </row>
        <row r="37">
          <cell r="B37" t="str">
            <v>江宇豪</v>
          </cell>
          <cell r="C37">
            <v>3.528</v>
          </cell>
          <cell r="D37">
            <v>22</v>
          </cell>
          <cell r="E37">
            <v>76.709999999999994</v>
          </cell>
          <cell r="F37">
            <v>85.28</v>
          </cell>
          <cell r="G37">
            <v>64.5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80.631</v>
          </cell>
        </row>
        <row r="38">
          <cell r="B38" t="str">
            <v>张立宇</v>
          </cell>
          <cell r="C38">
            <v>3.39</v>
          </cell>
          <cell r="D38">
            <v>29</v>
          </cell>
          <cell r="E38">
            <v>78.38</v>
          </cell>
          <cell r="F38">
            <v>83.9</v>
          </cell>
          <cell r="G38">
            <v>65.5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80.403999999999996</v>
          </cell>
        </row>
        <row r="39">
          <cell r="B39" t="str">
            <v>姜妍</v>
          </cell>
          <cell r="C39">
            <v>3.129</v>
          </cell>
          <cell r="D39">
            <v>31</v>
          </cell>
          <cell r="E39">
            <v>78.27</v>
          </cell>
          <cell r="F39">
            <v>81.290000000000006</v>
          </cell>
          <cell r="G39">
            <v>77.5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80.004999999999995</v>
          </cell>
        </row>
        <row r="40">
          <cell r="B40" t="str">
            <v>郭文成</v>
          </cell>
          <cell r="C40">
            <v>3.0230000000000001</v>
          </cell>
          <cell r="D40">
            <v>32</v>
          </cell>
          <cell r="E40">
            <v>79.12</v>
          </cell>
          <cell r="F40">
            <v>80.23</v>
          </cell>
          <cell r="G40">
            <v>73.5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79.22399999999999</v>
          </cell>
        </row>
        <row r="41">
          <cell r="B41" t="str">
            <v>龚海彬</v>
          </cell>
          <cell r="C41">
            <v>3</v>
          </cell>
          <cell r="D41">
            <v>34</v>
          </cell>
          <cell r="E41">
            <v>77.3</v>
          </cell>
          <cell r="F41">
            <v>80</v>
          </cell>
          <cell r="G41">
            <v>77.5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78.94</v>
          </cell>
        </row>
        <row r="42">
          <cell r="B42" t="str">
            <v>吴孟情</v>
          </cell>
          <cell r="C42">
            <v>2.8330000000000002</v>
          </cell>
          <cell r="D42">
            <v>37</v>
          </cell>
          <cell r="E42">
            <v>76.7</v>
          </cell>
          <cell r="F42">
            <v>78.33</v>
          </cell>
          <cell r="G42">
            <v>79.5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77.957999999999998</v>
          </cell>
        </row>
        <row r="43">
          <cell r="B43" t="str">
            <v>夏贤齐</v>
          </cell>
          <cell r="C43">
            <v>2.4929999999999999</v>
          </cell>
          <cell r="D43">
            <v>48</v>
          </cell>
          <cell r="E43">
            <v>78.81</v>
          </cell>
          <cell r="F43">
            <v>74.930000000000007</v>
          </cell>
          <cell r="G43">
            <v>71.5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0</v>
          </cell>
          <cell r="M43">
            <v>77.751000000000005</v>
          </cell>
        </row>
        <row r="44">
          <cell r="B44" t="str">
            <v>李家豪</v>
          </cell>
          <cell r="C44">
            <v>2.7170000000000001</v>
          </cell>
          <cell r="D44">
            <v>38</v>
          </cell>
          <cell r="E44">
            <v>76.7</v>
          </cell>
          <cell r="F44">
            <v>77.17</v>
          </cell>
          <cell r="G44">
            <v>77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77.012</v>
          </cell>
        </row>
        <row r="45">
          <cell r="B45" t="str">
            <v>李娜宁</v>
          </cell>
          <cell r="C45">
            <v>2.6459999999999999</v>
          </cell>
          <cell r="D45">
            <v>40</v>
          </cell>
          <cell r="E45">
            <v>78.209999999999994</v>
          </cell>
          <cell r="F45">
            <v>76.459999999999994</v>
          </cell>
          <cell r="G45">
            <v>74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76.739000000000004</v>
          </cell>
        </row>
        <row r="46">
          <cell r="B46" t="str">
            <v>尹琦</v>
          </cell>
          <cell r="C46">
            <v>2.6819999999999999</v>
          </cell>
          <cell r="D46">
            <v>39</v>
          </cell>
          <cell r="E46">
            <v>76.72</v>
          </cell>
          <cell r="F46">
            <v>76.819999999999993</v>
          </cell>
          <cell r="G46">
            <v>72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76.307999999999993</v>
          </cell>
        </row>
        <row r="47">
          <cell r="B47" t="str">
            <v>龚籽言</v>
          </cell>
          <cell r="C47">
            <v>2.246</v>
          </cell>
          <cell r="D47">
            <v>52</v>
          </cell>
          <cell r="E47">
            <v>78.25</v>
          </cell>
          <cell r="F47">
            <v>72.460000000000008</v>
          </cell>
          <cell r="G47">
            <v>77.5</v>
          </cell>
          <cell r="H47">
            <v>0</v>
          </cell>
          <cell r="I47">
            <v>0</v>
          </cell>
          <cell r="J47">
            <v>1.5</v>
          </cell>
          <cell r="K47">
            <v>0</v>
          </cell>
          <cell r="L47">
            <v>0</v>
          </cell>
          <cell r="M47">
            <v>76.201000000000008</v>
          </cell>
        </row>
        <row r="48">
          <cell r="B48" t="str">
            <v>张涛</v>
          </cell>
          <cell r="C48">
            <v>2.6160000000000001</v>
          </cell>
          <cell r="D48">
            <v>42</v>
          </cell>
          <cell r="E48">
            <v>76.7</v>
          </cell>
          <cell r="F48">
            <v>76.16</v>
          </cell>
          <cell r="G48">
            <v>74.5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76.156000000000006</v>
          </cell>
        </row>
        <row r="49">
          <cell r="B49" t="str">
            <v>许文进</v>
          </cell>
          <cell r="C49">
            <v>2.621</v>
          </cell>
          <cell r="D49">
            <v>41</v>
          </cell>
          <cell r="E49">
            <v>76.739999999999995</v>
          </cell>
          <cell r="F49">
            <v>76.210000000000008</v>
          </cell>
          <cell r="G49">
            <v>74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76.14800000000001</v>
          </cell>
        </row>
        <row r="50">
          <cell r="B50" t="str">
            <v>沈佳莹</v>
          </cell>
          <cell r="C50">
            <v>2.5539999999999998</v>
          </cell>
          <cell r="D50">
            <v>45</v>
          </cell>
          <cell r="E50">
            <v>76.7</v>
          </cell>
          <cell r="F50">
            <v>75.539999999999992</v>
          </cell>
          <cell r="G50">
            <v>78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76.133999999999986</v>
          </cell>
        </row>
        <row r="51">
          <cell r="B51" t="str">
            <v>李韫非</v>
          </cell>
          <cell r="C51">
            <v>2.4409999999999998</v>
          </cell>
          <cell r="D51">
            <v>49</v>
          </cell>
          <cell r="E51">
            <v>79.540000000000006</v>
          </cell>
          <cell r="F51">
            <v>74.41</v>
          </cell>
          <cell r="G51">
            <v>75.5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76.057999999999993</v>
          </cell>
        </row>
        <row r="52">
          <cell r="B52" t="str">
            <v>潘樾</v>
          </cell>
          <cell r="C52">
            <v>2.577</v>
          </cell>
          <cell r="D52">
            <v>44</v>
          </cell>
          <cell r="E52">
            <v>76.7</v>
          </cell>
          <cell r="F52">
            <v>75.77</v>
          </cell>
          <cell r="G52">
            <v>75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75.971999999999994</v>
          </cell>
        </row>
        <row r="53">
          <cell r="B53" t="str">
            <v>汪职梦</v>
          </cell>
          <cell r="C53">
            <v>2.536</v>
          </cell>
          <cell r="D53">
            <v>46</v>
          </cell>
          <cell r="E53">
            <v>76.7</v>
          </cell>
          <cell r="F53">
            <v>75.36</v>
          </cell>
          <cell r="G53">
            <v>75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75.725999999999999</v>
          </cell>
        </row>
        <row r="54">
          <cell r="B54" t="str">
            <v>刘华升</v>
          </cell>
          <cell r="C54">
            <v>2.2000000000000002</v>
          </cell>
          <cell r="D54">
            <v>53</v>
          </cell>
          <cell r="E54">
            <v>78.48</v>
          </cell>
          <cell r="F54">
            <v>72</v>
          </cell>
          <cell r="G54">
            <v>77.5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74.494</v>
          </cell>
        </row>
        <row r="55">
          <cell r="B55" t="str">
            <v>范乔屿</v>
          </cell>
          <cell r="C55">
            <v>2.4129999999999998</v>
          </cell>
          <cell r="D55">
            <v>51</v>
          </cell>
          <cell r="E55">
            <v>76.7</v>
          </cell>
          <cell r="F55">
            <v>74.13</v>
          </cell>
          <cell r="G55">
            <v>65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73.988</v>
          </cell>
        </row>
        <row r="56">
          <cell r="B56" t="str">
            <v>邱映婷</v>
          </cell>
          <cell r="C56">
            <v>2.1120000000000001</v>
          </cell>
          <cell r="D56">
            <v>56</v>
          </cell>
          <cell r="E56">
            <v>76.75</v>
          </cell>
          <cell r="F56">
            <v>71.12</v>
          </cell>
          <cell r="G56">
            <v>78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73.497</v>
          </cell>
        </row>
        <row r="57">
          <cell r="B57" t="str">
            <v>陈宇涵</v>
          </cell>
          <cell r="C57">
            <v>2.1589999999999998</v>
          </cell>
          <cell r="D57">
            <v>54</v>
          </cell>
          <cell r="E57">
            <v>76.7</v>
          </cell>
          <cell r="F57">
            <v>71.59</v>
          </cell>
          <cell r="G57">
            <v>74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73.364000000000004</v>
          </cell>
        </row>
        <row r="58">
          <cell r="B58" t="str">
            <v>陈正瑄</v>
          </cell>
          <cell r="C58">
            <v>2.0289999999999999</v>
          </cell>
          <cell r="D58">
            <v>58</v>
          </cell>
          <cell r="E58">
            <v>76.599999999999994</v>
          </cell>
          <cell r="F58">
            <v>70.289999999999992</v>
          </cell>
          <cell r="G58">
            <v>81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73.253999999999991</v>
          </cell>
        </row>
        <row r="59">
          <cell r="B59" t="str">
            <v>周性运</v>
          </cell>
          <cell r="C59">
            <v>2.0920000000000001</v>
          </cell>
          <cell r="D59">
            <v>57</v>
          </cell>
          <cell r="E59">
            <v>76.599999999999994</v>
          </cell>
          <cell r="F59">
            <v>70.92</v>
          </cell>
          <cell r="G59">
            <v>77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73.231999999999999</v>
          </cell>
        </row>
        <row r="60">
          <cell r="B60" t="str">
            <v>殷泽伟</v>
          </cell>
          <cell r="C60">
            <v>1.788</v>
          </cell>
          <cell r="D60">
            <v>59</v>
          </cell>
          <cell r="E60">
            <v>79.069999999999993</v>
          </cell>
          <cell r="F60">
            <v>67.88</v>
          </cell>
          <cell r="G60">
            <v>78.5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72.298999999999978</v>
          </cell>
        </row>
        <row r="61">
          <cell r="B61" t="str">
            <v>范毅</v>
          </cell>
          <cell r="C61">
            <v>2.1520000000000001</v>
          </cell>
          <cell r="D61">
            <v>55</v>
          </cell>
          <cell r="E61">
            <v>72.260000000000005</v>
          </cell>
          <cell r="F61">
            <v>71.52</v>
          </cell>
          <cell r="G61">
            <v>69.5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71.540000000000006</v>
          </cell>
        </row>
        <row r="62">
          <cell r="B62" t="str">
            <v>张高臻</v>
          </cell>
          <cell r="C62">
            <v>1.552</v>
          </cell>
          <cell r="D62">
            <v>61</v>
          </cell>
          <cell r="E62">
            <v>78.849999999999994</v>
          </cell>
          <cell r="F62">
            <v>65.52</v>
          </cell>
          <cell r="G62">
            <v>73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70.266999999999996</v>
          </cell>
        </row>
        <row r="63">
          <cell r="B63" t="str">
            <v>梁言</v>
          </cell>
          <cell r="C63">
            <v>1.736</v>
          </cell>
          <cell r="D63">
            <v>60</v>
          </cell>
          <cell r="E63">
            <v>72.680000000000007</v>
          </cell>
          <cell r="F63">
            <v>67.36</v>
          </cell>
          <cell r="G63">
            <v>77.5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69.97</v>
          </cell>
        </row>
        <row r="64">
          <cell r="B64" t="str">
            <v>赵津仟</v>
          </cell>
          <cell r="C64">
            <v>1.5089999999999999</v>
          </cell>
          <cell r="D64">
            <v>62</v>
          </cell>
          <cell r="E64">
            <v>77.31</v>
          </cell>
          <cell r="F64">
            <v>65.09</v>
          </cell>
          <cell r="G64">
            <v>76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69.846999999999994</v>
          </cell>
        </row>
        <row r="65">
          <cell r="B65" t="str">
            <v>刘宇钊</v>
          </cell>
          <cell r="C65">
            <v>1.1279999999999999</v>
          </cell>
          <cell r="D65">
            <v>63</v>
          </cell>
          <cell r="E65">
            <v>78.319999999999993</v>
          </cell>
          <cell r="F65">
            <v>61.28</v>
          </cell>
          <cell r="G65">
            <v>69.5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67.213999999999999</v>
          </cell>
        </row>
        <row r="66">
          <cell r="B66" t="str">
            <v>王宇航</v>
          </cell>
          <cell r="C66">
            <v>0.33300000000000002</v>
          </cell>
          <cell r="D66">
            <v>65</v>
          </cell>
          <cell r="E66">
            <v>78.5</v>
          </cell>
          <cell r="F66">
            <v>53.33</v>
          </cell>
          <cell r="G66">
            <v>75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63.048000000000002</v>
          </cell>
        </row>
        <row r="67">
          <cell r="B67" t="str">
            <v>陈川</v>
          </cell>
          <cell r="C67">
            <v>1.004</v>
          </cell>
          <cell r="D67">
            <v>64</v>
          </cell>
          <cell r="E67">
            <v>77.510000000000005</v>
          </cell>
          <cell r="F67">
            <v>60.04</v>
          </cell>
          <cell r="G67">
            <v>32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62.477000000000004</v>
          </cell>
        </row>
        <row r="68">
          <cell r="B68" t="str">
            <v>韩金茹</v>
          </cell>
          <cell r="C68">
            <v>0.25</v>
          </cell>
          <cell r="D68">
            <v>66</v>
          </cell>
          <cell r="E68">
            <v>77.48</v>
          </cell>
          <cell r="F68">
            <v>52.5</v>
          </cell>
          <cell r="G68">
            <v>69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61.643999999999998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一学年"/>
      <sheetName val="大二学年"/>
      <sheetName val="大三学年"/>
    </sheetNames>
    <sheetDataSet>
      <sheetData sheetId="0">
        <row r="4">
          <cell r="B4" t="str">
            <v>姜鑫瑜</v>
          </cell>
          <cell r="C4">
            <v>3.7469999999999999</v>
          </cell>
          <cell r="D4">
            <v>72.459999999999994</v>
          </cell>
          <cell r="E4">
            <v>87.47</v>
          </cell>
          <cell r="F4">
            <v>75.5</v>
          </cell>
          <cell r="L4">
            <v>81.77</v>
          </cell>
        </row>
        <row r="5">
          <cell r="B5" t="str">
            <v>戚乐竞</v>
          </cell>
          <cell r="C5">
            <v>1.649</v>
          </cell>
          <cell r="D5">
            <v>72.459999999999994</v>
          </cell>
          <cell r="E5">
            <v>66.489999999999995</v>
          </cell>
          <cell r="F5">
            <v>67.5</v>
          </cell>
          <cell r="L5">
            <v>68.382000000000005</v>
          </cell>
        </row>
        <row r="6">
          <cell r="B6" t="str">
            <v>潘俊鹏</v>
          </cell>
          <cell r="C6">
            <v>2.98</v>
          </cell>
          <cell r="D6">
            <v>73</v>
          </cell>
          <cell r="E6">
            <v>79.8</v>
          </cell>
          <cell r="F6">
            <v>86</v>
          </cell>
          <cell r="L6">
            <v>78.38</v>
          </cell>
        </row>
        <row r="7">
          <cell r="B7" t="str">
            <v>何家俊</v>
          </cell>
          <cell r="C7">
            <v>3.59</v>
          </cell>
          <cell r="D7">
            <v>73</v>
          </cell>
          <cell r="E7">
            <v>85.9</v>
          </cell>
          <cell r="F7">
            <v>80</v>
          </cell>
          <cell r="L7">
            <v>81.44</v>
          </cell>
        </row>
        <row r="8">
          <cell r="B8" t="str">
            <v>张宇洋</v>
          </cell>
          <cell r="C8">
            <v>3.38</v>
          </cell>
          <cell r="D8">
            <v>73</v>
          </cell>
          <cell r="E8">
            <v>83.8</v>
          </cell>
          <cell r="F8">
            <v>35.5</v>
          </cell>
          <cell r="L8">
            <v>75.73</v>
          </cell>
        </row>
        <row r="9">
          <cell r="B9" t="str">
            <v>姚嘉诚</v>
          </cell>
          <cell r="C9">
            <v>2.93</v>
          </cell>
          <cell r="D9">
            <v>73</v>
          </cell>
          <cell r="E9">
            <v>79.3</v>
          </cell>
          <cell r="F9">
            <v>70</v>
          </cell>
          <cell r="L9">
            <v>76.48</v>
          </cell>
        </row>
        <row r="10">
          <cell r="B10" t="str">
            <v>李青彧</v>
          </cell>
          <cell r="C10">
            <v>2.7970000000000002</v>
          </cell>
          <cell r="D10">
            <v>73</v>
          </cell>
          <cell r="E10">
            <v>77.97</v>
          </cell>
          <cell r="F10">
            <v>46.5</v>
          </cell>
          <cell r="L10">
            <v>73.331999999999994</v>
          </cell>
        </row>
        <row r="11">
          <cell r="B11" t="str">
            <v>付淮</v>
          </cell>
          <cell r="C11">
            <v>3.01</v>
          </cell>
          <cell r="D11">
            <v>73</v>
          </cell>
          <cell r="E11">
            <v>80.099999999999994</v>
          </cell>
          <cell r="F11">
            <v>80</v>
          </cell>
          <cell r="L11">
            <v>77.959999999999994</v>
          </cell>
        </row>
        <row r="12">
          <cell r="B12" t="str">
            <v>詹文卿</v>
          </cell>
          <cell r="C12">
            <v>2.87</v>
          </cell>
          <cell r="D12">
            <v>73</v>
          </cell>
          <cell r="E12">
            <v>78.7</v>
          </cell>
          <cell r="F12">
            <v>78.5</v>
          </cell>
          <cell r="L12">
            <v>76.97</v>
          </cell>
        </row>
        <row r="13">
          <cell r="B13" t="str">
            <v>梅星雨</v>
          </cell>
          <cell r="C13">
            <v>2.68</v>
          </cell>
          <cell r="D13">
            <v>73</v>
          </cell>
          <cell r="E13">
            <v>76.8</v>
          </cell>
          <cell r="F13">
            <v>56.5</v>
          </cell>
          <cell r="L13">
            <v>73.63</v>
          </cell>
        </row>
        <row r="14">
          <cell r="B14" t="str">
            <v>张运铎</v>
          </cell>
          <cell r="C14">
            <v>2.09</v>
          </cell>
          <cell r="D14">
            <v>73</v>
          </cell>
          <cell r="E14">
            <v>70.900000000000006</v>
          </cell>
          <cell r="F14">
            <v>79</v>
          </cell>
          <cell r="L14">
            <v>72.34</v>
          </cell>
        </row>
        <row r="15">
          <cell r="B15" t="str">
            <v>杨嘉伟</v>
          </cell>
          <cell r="C15">
            <v>1.76</v>
          </cell>
          <cell r="D15">
            <v>73</v>
          </cell>
          <cell r="E15">
            <v>67.599999999999994</v>
          </cell>
          <cell r="F15">
            <v>69</v>
          </cell>
          <cell r="L15">
            <v>69.36</v>
          </cell>
        </row>
        <row r="16">
          <cell r="B16" t="str">
            <v>王舒蕾</v>
          </cell>
          <cell r="C16">
            <v>3.35</v>
          </cell>
          <cell r="D16">
            <v>72.459999999999994</v>
          </cell>
          <cell r="E16">
            <v>83.5</v>
          </cell>
          <cell r="F16">
            <v>92.5</v>
          </cell>
          <cell r="L16">
            <v>81.087999999999994</v>
          </cell>
        </row>
        <row r="17">
          <cell r="B17" t="str">
            <v>骆佳丹</v>
          </cell>
          <cell r="C17">
            <v>4.0140000000000002</v>
          </cell>
          <cell r="D17">
            <v>72.459999999999994</v>
          </cell>
          <cell r="E17">
            <v>90.14</v>
          </cell>
          <cell r="F17">
            <v>0</v>
          </cell>
          <cell r="L17">
            <v>75.822000000000003</v>
          </cell>
        </row>
        <row r="18">
          <cell r="B18" t="str">
            <v>龙宗林</v>
          </cell>
          <cell r="C18">
            <v>3.02</v>
          </cell>
          <cell r="D18">
            <v>72.459999999999994</v>
          </cell>
          <cell r="E18">
            <v>80.2</v>
          </cell>
          <cell r="F18">
            <v>91.5</v>
          </cell>
          <cell r="L18">
            <v>79.007999999999996</v>
          </cell>
        </row>
        <row r="19">
          <cell r="B19" t="str">
            <v>张超</v>
          </cell>
          <cell r="C19">
            <v>3.1539999999999999</v>
          </cell>
          <cell r="D19">
            <v>72.459999999999994</v>
          </cell>
          <cell r="E19">
            <v>81.540000000000006</v>
          </cell>
          <cell r="F19">
            <v>66</v>
          </cell>
          <cell r="L19">
            <v>77.262</v>
          </cell>
        </row>
        <row r="20">
          <cell r="B20" t="str">
            <v>徐致远</v>
          </cell>
          <cell r="C20">
            <v>2.82</v>
          </cell>
          <cell r="D20">
            <v>72.459999999999994</v>
          </cell>
          <cell r="E20">
            <v>78.2</v>
          </cell>
          <cell r="F20">
            <v>91.5</v>
          </cell>
          <cell r="L20">
            <v>77.808000000000007</v>
          </cell>
        </row>
        <row r="21">
          <cell r="B21" t="str">
            <v>周沫</v>
          </cell>
          <cell r="C21">
            <v>2.86</v>
          </cell>
          <cell r="D21">
            <v>72.459999999999994</v>
          </cell>
          <cell r="E21">
            <v>78.599999999999994</v>
          </cell>
          <cell r="F21">
            <v>83</v>
          </cell>
          <cell r="L21">
            <v>77.197999999999993</v>
          </cell>
        </row>
        <row r="22">
          <cell r="B22" t="str">
            <v>韦静涛</v>
          </cell>
          <cell r="C22">
            <v>2.7</v>
          </cell>
          <cell r="D22">
            <v>72.459999999999994</v>
          </cell>
          <cell r="E22">
            <v>77</v>
          </cell>
          <cell r="F22">
            <v>86.5</v>
          </cell>
          <cell r="L22">
            <v>76.587999999999994</v>
          </cell>
        </row>
        <row r="23">
          <cell r="B23" t="str">
            <v>尤夏轩</v>
          </cell>
          <cell r="C23">
            <v>2.68</v>
          </cell>
          <cell r="D23">
            <v>72.459999999999994</v>
          </cell>
          <cell r="E23">
            <v>76.8</v>
          </cell>
          <cell r="F23">
            <v>72</v>
          </cell>
          <cell r="L23">
            <v>75.018000000000001</v>
          </cell>
        </row>
        <row r="24">
          <cell r="B24" t="str">
            <v>徐宇晖</v>
          </cell>
          <cell r="C24">
            <v>2.06</v>
          </cell>
          <cell r="D24">
            <v>72.459999999999994</v>
          </cell>
          <cell r="E24">
            <v>70.599999999999994</v>
          </cell>
          <cell r="F24">
            <v>93.5</v>
          </cell>
          <cell r="L24">
            <v>73.447999999999993</v>
          </cell>
        </row>
        <row r="25">
          <cell r="B25" t="str">
            <v>张世卓</v>
          </cell>
          <cell r="C25">
            <v>2.75</v>
          </cell>
          <cell r="D25">
            <v>72.459999999999994</v>
          </cell>
          <cell r="E25">
            <v>77.5</v>
          </cell>
          <cell r="F25">
            <v>90</v>
          </cell>
          <cell r="L25">
            <v>77.238</v>
          </cell>
        </row>
        <row r="26">
          <cell r="B26" t="str">
            <v>陈硕</v>
          </cell>
          <cell r="C26">
            <v>3.0910000000000002</v>
          </cell>
          <cell r="D26">
            <v>72.596551724137996</v>
          </cell>
          <cell r="E26">
            <v>80.91</v>
          </cell>
          <cell r="F26">
            <v>83</v>
          </cell>
          <cell r="L26">
            <v>78.624965517241407</v>
          </cell>
        </row>
        <row r="27">
          <cell r="B27" t="str">
            <v>金旭晨</v>
          </cell>
          <cell r="C27">
            <v>3.13</v>
          </cell>
          <cell r="D27">
            <v>72.596551724137996</v>
          </cell>
          <cell r="E27">
            <v>81.3</v>
          </cell>
          <cell r="F27">
            <v>74</v>
          </cell>
          <cell r="L27">
            <v>77.958965517241396</v>
          </cell>
        </row>
        <row r="28">
          <cell r="B28" t="str">
            <v>童文源</v>
          </cell>
          <cell r="C28">
            <v>3.1440000000000001</v>
          </cell>
          <cell r="D28">
            <v>72.596551724137996</v>
          </cell>
          <cell r="E28">
            <v>81.44</v>
          </cell>
          <cell r="F28">
            <v>75.5</v>
          </cell>
          <cell r="L28">
            <v>78.192965517241404</v>
          </cell>
        </row>
        <row r="29">
          <cell r="B29" t="str">
            <v>黄伟搏</v>
          </cell>
          <cell r="C29">
            <v>3.01</v>
          </cell>
          <cell r="D29">
            <v>72.596551724137996</v>
          </cell>
          <cell r="E29">
            <v>80.099999999999994</v>
          </cell>
          <cell r="F29">
            <v>73</v>
          </cell>
          <cell r="L29">
            <v>77.138965517241402</v>
          </cell>
        </row>
        <row r="30">
          <cell r="B30" t="str">
            <v>徐天恒</v>
          </cell>
          <cell r="C30">
            <v>2.77</v>
          </cell>
          <cell r="D30">
            <v>72.596551724137996</v>
          </cell>
          <cell r="E30">
            <v>77.7</v>
          </cell>
          <cell r="F30">
            <v>75.5</v>
          </cell>
          <cell r="L30">
            <v>75.948965517241405</v>
          </cell>
        </row>
        <row r="31">
          <cell r="B31" t="str">
            <v>韩银</v>
          </cell>
          <cell r="C31">
            <v>3</v>
          </cell>
          <cell r="D31">
            <v>72.596551724137996</v>
          </cell>
          <cell r="E31">
            <v>80</v>
          </cell>
          <cell r="F31">
            <v>79</v>
          </cell>
          <cell r="L31">
            <v>77.678965517241394</v>
          </cell>
        </row>
        <row r="32">
          <cell r="B32" t="str">
            <v>沈一超</v>
          </cell>
          <cell r="C32">
            <v>1.8560000000000001</v>
          </cell>
          <cell r="D32">
            <v>72.596551724137996</v>
          </cell>
          <cell r="E32">
            <v>68.56</v>
          </cell>
          <cell r="F32">
            <v>77.5</v>
          </cell>
          <cell r="L32">
            <v>70.664965517241399</v>
          </cell>
        </row>
        <row r="33">
          <cell r="B33" t="str">
            <v>潘弘源</v>
          </cell>
          <cell r="C33">
            <v>2.14</v>
          </cell>
          <cell r="D33">
            <v>72.596551724137996</v>
          </cell>
          <cell r="E33">
            <v>71.400000000000006</v>
          </cell>
          <cell r="F33">
            <v>40</v>
          </cell>
          <cell r="L33">
            <v>68.618965517241406</v>
          </cell>
        </row>
        <row r="34">
          <cell r="B34" t="str">
            <v>冯宇帆</v>
          </cell>
          <cell r="C34">
            <v>2.12</v>
          </cell>
          <cell r="D34">
            <v>72.596551724137996</v>
          </cell>
          <cell r="E34">
            <v>71.2</v>
          </cell>
          <cell r="F34">
            <v>95</v>
          </cell>
          <cell r="L34">
            <v>73.998965517241402</v>
          </cell>
        </row>
        <row r="35">
          <cell r="B35" t="str">
            <v>杨磊</v>
          </cell>
          <cell r="C35">
            <v>2.0049999999999999</v>
          </cell>
          <cell r="D35">
            <v>72.596551724137996</v>
          </cell>
          <cell r="E35">
            <v>70.05</v>
          </cell>
          <cell r="F35">
            <v>70</v>
          </cell>
          <cell r="L35">
            <v>70.808965517241404</v>
          </cell>
        </row>
        <row r="36">
          <cell r="B36" t="str">
            <v>孙度</v>
          </cell>
          <cell r="C36">
            <v>2.1819999999999999</v>
          </cell>
          <cell r="D36">
            <v>72.596551724137996</v>
          </cell>
          <cell r="E36">
            <v>71.819999999999993</v>
          </cell>
          <cell r="F36">
            <v>81</v>
          </cell>
          <cell r="L36">
            <v>72.970965517241396</v>
          </cell>
        </row>
        <row r="37">
          <cell r="B37" t="str">
            <v>姜雯晰</v>
          </cell>
          <cell r="C37">
            <v>3.73</v>
          </cell>
          <cell r="D37">
            <v>73.31</v>
          </cell>
          <cell r="E37">
            <v>87.3</v>
          </cell>
          <cell r="F37">
            <v>86</v>
          </cell>
          <cell r="L37">
            <v>82.972999999999999</v>
          </cell>
        </row>
        <row r="38">
          <cell r="B38" t="str">
            <v>苏小迪</v>
          </cell>
          <cell r="C38">
            <v>3.25</v>
          </cell>
          <cell r="D38">
            <v>73.31</v>
          </cell>
          <cell r="E38">
            <v>82.5</v>
          </cell>
          <cell r="F38">
            <v>78.5</v>
          </cell>
          <cell r="L38">
            <v>79.343000000000004</v>
          </cell>
        </row>
        <row r="39">
          <cell r="B39" t="str">
            <v>张立宇</v>
          </cell>
          <cell r="C39">
            <v>3.53</v>
          </cell>
          <cell r="D39">
            <v>73.31</v>
          </cell>
          <cell r="E39">
            <v>85.3</v>
          </cell>
          <cell r="F39">
            <v>57</v>
          </cell>
          <cell r="L39">
            <v>78.873000000000005</v>
          </cell>
        </row>
        <row r="40">
          <cell r="B40" t="str">
            <v>俞成昊</v>
          </cell>
          <cell r="C40">
            <v>2.88</v>
          </cell>
          <cell r="D40">
            <v>73.31</v>
          </cell>
          <cell r="E40">
            <v>78.8</v>
          </cell>
          <cell r="F40">
            <v>82.5</v>
          </cell>
          <cell r="L40">
            <v>77.522999999999996</v>
          </cell>
        </row>
        <row r="41">
          <cell r="B41" t="str">
            <v>汪任兵</v>
          </cell>
          <cell r="C41">
            <v>2.97</v>
          </cell>
          <cell r="D41">
            <v>73.31</v>
          </cell>
          <cell r="E41">
            <v>79.7</v>
          </cell>
          <cell r="F41">
            <v>83.5</v>
          </cell>
          <cell r="L41">
            <v>78.162999999999997</v>
          </cell>
        </row>
        <row r="42">
          <cell r="B42" t="str">
            <v>倪鸿泽</v>
          </cell>
          <cell r="C42">
            <v>3.37</v>
          </cell>
          <cell r="D42">
            <v>73.31</v>
          </cell>
          <cell r="E42">
            <v>83.7</v>
          </cell>
          <cell r="F42">
            <v>74.5</v>
          </cell>
          <cell r="L42">
            <v>79.662999999999997</v>
          </cell>
        </row>
        <row r="43">
          <cell r="B43" t="str">
            <v>马必游</v>
          </cell>
          <cell r="C43">
            <v>3.35</v>
          </cell>
          <cell r="D43">
            <v>73.31</v>
          </cell>
          <cell r="E43">
            <v>83.5</v>
          </cell>
          <cell r="F43">
            <v>76</v>
          </cell>
          <cell r="L43">
            <v>79.692999999999998</v>
          </cell>
        </row>
        <row r="44">
          <cell r="B44" t="str">
            <v>齐婉婷</v>
          </cell>
          <cell r="C44">
            <v>3.47</v>
          </cell>
          <cell r="D44">
            <v>73.31</v>
          </cell>
          <cell r="E44">
            <v>84.7</v>
          </cell>
          <cell r="F44">
            <v>63</v>
          </cell>
          <cell r="L44">
            <v>79.113</v>
          </cell>
        </row>
        <row r="45">
          <cell r="B45" t="str">
            <v>李娜宁</v>
          </cell>
          <cell r="C45">
            <v>3.24</v>
          </cell>
          <cell r="D45">
            <v>73.31</v>
          </cell>
          <cell r="E45">
            <v>82.4</v>
          </cell>
          <cell r="F45">
            <v>77.5</v>
          </cell>
          <cell r="L45">
            <v>79.183000000000007</v>
          </cell>
        </row>
        <row r="46">
          <cell r="B46" t="str">
            <v>范毅</v>
          </cell>
          <cell r="C46">
            <v>2.76</v>
          </cell>
          <cell r="D46">
            <v>73.31</v>
          </cell>
          <cell r="E46">
            <v>77.599999999999994</v>
          </cell>
          <cell r="F46">
            <v>83.5</v>
          </cell>
          <cell r="L46">
            <v>76.903000000000006</v>
          </cell>
        </row>
        <row r="47">
          <cell r="B47" t="str">
            <v>殷泽伟</v>
          </cell>
          <cell r="C47">
            <v>2.54</v>
          </cell>
          <cell r="D47">
            <v>73.31</v>
          </cell>
          <cell r="E47">
            <v>75.400000000000006</v>
          </cell>
          <cell r="F47">
            <v>86</v>
          </cell>
          <cell r="L47">
            <v>75.832999999999998</v>
          </cell>
        </row>
        <row r="48">
          <cell r="B48" t="str">
            <v>范乔屿</v>
          </cell>
          <cell r="C48">
            <v>2.84</v>
          </cell>
          <cell r="D48">
            <v>73.31</v>
          </cell>
          <cell r="E48">
            <v>78.400000000000006</v>
          </cell>
          <cell r="F48">
            <v>63</v>
          </cell>
          <cell r="L48">
            <v>75.332999999999998</v>
          </cell>
        </row>
        <row r="49">
          <cell r="B49" t="str">
            <v>周性运</v>
          </cell>
          <cell r="C49">
            <v>1.97</v>
          </cell>
          <cell r="D49">
            <v>73.31</v>
          </cell>
          <cell r="E49">
            <v>69.7</v>
          </cell>
          <cell r="F49">
            <v>87.5</v>
          </cell>
          <cell r="L49">
            <v>72.563000000000002</v>
          </cell>
        </row>
        <row r="50">
          <cell r="B50" t="str">
            <v>赵津仟</v>
          </cell>
          <cell r="C50">
            <v>2.17</v>
          </cell>
          <cell r="D50">
            <v>73.31</v>
          </cell>
          <cell r="E50">
            <v>71.7</v>
          </cell>
          <cell r="F50">
            <v>76</v>
          </cell>
          <cell r="L50">
            <v>72.613</v>
          </cell>
        </row>
        <row r="51">
          <cell r="B51" t="str">
            <v>陈川</v>
          </cell>
          <cell r="C51">
            <v>0</v>
          </cell>
          <cell r="D51">
            <v>73.31</v>
          </cell>
          <cell r="E51">
            <v>0</v>
          </cell>
          <cell r="F51">
            <v>0</v>
          </cell>
          <cell r="L51">
            <v>21.992999999999999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4">
          <cell r="B4" t="str">
            <v>刘治强</v>
          </cell>
          <cell r="C4">
            <v>4.0839999999999996</v>
          </cell>
          <cell r="D4">
            <v>6</v>
          </cell>
          <cell r="E4">
            <v>98.795282961920009</v>
          </cell>
          <cell r="F4">
            <v>90.84</v>
          </cell>
          <cell r="G4">
            <v>87.5</v>
          </cell>
          <cell r="H4">
            <v>23.9</v>
          </cell>
          <cell r="I4">
            <v>0.1</v>
          </cell>
          <cell r="J4">
            <v>2.5</v>
          </cell>
          <cell r="K4">
            <v>4</v>
          </cell>
          <cell r="L4">
            <v>5</v>
          </cell>
          <cell r="M4">
            <v>35.5</v>
          </cell>
          <cell r="N4">
            <v>128.39258488857598</v>
          </cell>
        </row>
        <row r="5">
          <cell r="B5" t="str">
            <v>刘佳韵</v>
          </cell>
          <cell r="C5">
            <v>4.1900000000000004</v>
          </cell>
          <cell r="D5">
            <v>4</v>
          </cell>
          <cell r="E5">
            <v>98.681505185280002</v>
          </cell>
          <cell r="F5">
            <v>91.9</v>
          </cell>
          <cell r="G5">
            <v>67.5</v>
          </cell>
          <cell r="H5">
            <v>20.6</v>
          </cell>
          <cell r="I5">
            <v>0.85</v>
          </cell>
          <cell r="J5">
            <v>5.5</v>
          </cell>
          <cell r="K5">
            <v>4.5999999999999996</v>
          </cell>
          <cell r="L5">
            <v>5</v>
          </cell>
          <cell r="M5">
            <v>36.550000000000004</v>
          </cell>
          <cell r="N5">
            <v>128.044451555584</v>
          </cell>
        </row>
        <row r="6">
          <cell r="B6" t="str">
            <v>陈家浩</v>
          </cell>
          <cell r="C6">
            <v>4.2519999999999998</v>
          </cell>
          <cell r="D6">
            <v>2</v>
          </cell>
          <cell r="E6">
            <v>96.248024614400009</v>
          </cell>
          <cell r="F6">
            <v>92.52</v>
          </cell>
          <cell r="G6">
            <v>80.5</v>
          </cell>
          <cell r="H6">
            <v>22.6</v>
          </cell>
          <cell r="I6">
            <v>0.1</v>
          </cell>
          <cell r="J6">
            <v>1.125</v>
          </cell>
          <cell r="K6">
            <v>4</v>
          </cell>
          <cell r="L6">
            <v>3</v>
          </cell>
          <cell r="M6">
            <v>30.825000000000003</v>
          </cell>
          <cell r="N6">
            <v>123.26140738431999</v>
          </cell>
        </row>
        <row r="7">
          <cell r="B7" t="str">
            <v>姚家杰</v>
          </cell>
          <cell r="C7">
            <v>3.4239999999999999</v>
          </cell>
          <cell r="D7">
            <v>15</v>
          </cell>
          <cell r="E7">
            <v>95.982666667519993</v>
          </cell>
          <cell r="F7">
            <v>84.240000000000009</v>
          </cell>
          <cell r="G7">
            <v>70</v>
          </cell>
          <cell r="H7">
            <v>17.2</v>
          </cell>
          <cell r="I7">
            <v>0</v>
          </cell>
          <cell r="J7">
            <v>1.125</v>
          </cell>
          <cell r="K7">
            <v>8.9</v>
          </cell>
          <cell r="L7">
            <v>5</v>
          </cell>
          <cell r="M7">
            <v>32.225000000000001</v>
          </cell>
          <cell r="N7">
            <v>118.56380000025601</v>
          </cell>
        </row>
        <row r="8">
          <cell r="B8" t="str">
            <v>朱露瑶</v>
          </cell>
          <cell r="C8">
            <v>3.6909999999999998</v>
          </cell>
          <cell r="D8">
            <v>8</v>
          </cell>
          <cell r="E8">
            <v>94.995199999999997</v>
          </cell>
          <cell r="F8">
            <v>86.91</v>
          </cell>
          <cell r="G8">
            <v>77.5</v>
          </cell>
          <cell r="H8">
            <v>15</v>
          </cell>
          <cell r="I8">
            <v>0.1</v>
          </cell>
          <cell r="J8">
            <v>0.25</v>
          </cell>
          <cell r="K8">
            <v>5.2</v>
          </cell>
          <cell r="L8">
            <v>7</v>
          </cell>
          <cell r="M8">
            <v>27.55</v>
          </cell>
          <cell r="N8">
            <v>115.94455999999998</v>
          </cell>
        </row>
        <row r="9">
          <cell r="B9" t="str">
            <v>林嘉慧</v>
          </cell>
          <cell r="C9">
            <v>4.2930000000000001</v>
          </cell>
          <cell r="D9">
            <v>1</v>
          </cell>
          <cell r="E9">
            <v>94.785714285714306</v>
          </cell>
          <cell r="F9">
            <v>92.93</v>
          </cell>
          <cell r="G9">
            <v>81</v>
          </cell>
          <cell r="H9">
            <v>12.299999999999999</v>
          </cell>
          <cell r="I9">
            <v>0.1</v>
          </cell>
          <cell r="J9">
            <v>0.25</v>
          </cell>
          <cell r="K9">
            <v>5.4</v>
          </cell>
          <cell r="L9">
            <v>5</v>
          </cell>
          <cell r="M9">
            <v>23.049999999999997</v>
          </cell>
          <cell r="N9">
            <v>115.34371428571428</v>
          </cell>
        </row>
        <row r="10">
          <cell r="B10" t="str">
            <v>叶芷瑶</v>
          </cell>
          <cell r="C10">
            <v>3.831</v>
          </cell>
          <cell r="D10">
            <v>7</v>
          </cell>
          <cell r="E10">
            <v>95.684114285714301</v>
          </cell>
          <cell r="F10">
            <v>88.31</v>
          </cell>
          <cell r="G10">
            <v>83</v>
          </cell>
          <cell r="H10">
            <v>10.599999999999996</v>
          </cell>
          <cell r="I10">
            <v>0.2</v>
          </cell>
          <cell r="J10">
            <v>2</v>
          </cell>
          <cell r="K10">
            <v>4.7999999999999989</v>
          </cell>
          <cell r="L10">
            <v>5.5</v>
          </cell>
          <cell r="M10">
            <v>23.099999999999994</v>
          </cell>
          <cell r="N10">
            <v>113.09123428571428</v>
          </cell>
        </row>
        <row r="11">
          <cell r="B11" t="str">
            <v>孙保宇</v>
          </cell>
          <cell r="C11">
            <v>3.62</v>
          </cell>
          <cell r="D11">
            <v>11</v>
          </cell>
          <cell r="E11">
            <v>93.819085714285706</v>
          </cell>
          <cell r="F11">
            <v>86.2</v>
          </cell>
          <cell r="G11">
            <v>76.5</v>
          </cell>
          <cell r="H11">
            <v>12.599999999999998</v>
          </cell>
          <cell r="I11">
            <v>0.1</v>
          </cell>
          <cell r="J11" t="str">
            <v>2.5</v>
          </cell>
          <cell r="K11">
            <v>4</v>
          </cell>
          <cell r="L11">
            <v>8</v>
          </cell>
          <cell r="M11">
            <v>24.699999999999996</v>
          </cell>
          <cell r="N11">
            <v>112.2157257142857</v>
          </cell>
        </row>
        <row r="12">
          <cell r="B12" t="str">
            <v>郑子航</v>
          </cell>
          <cell r="C12">
            <v>2.6520000000000001</v>
          </cell>
          <cell r="D12">
            <v>33</v>
          </cell>
          <cell r="E12">
            <v>96.125538462719987</v>
          </cell>
          <cell r="F12">
            <v>76.52000000000001</v>
          </cell>
          <cell r="G12">
            <v>86</v>
          </cell>
          <cell r="H12">
            <v>18.7</v>
          </cell>
          <cell r="I12">
            <v>0</v>
          </cell>
          <cell r="J12">
            <v>6</v>
          </cell>
          <cell r="K12">
            <v>4</v>
          </cell>
          <cell r="M12">
            <v>28.7</v>
          </cell>
          <cell r="N12">
            <v>112.049661538816</v>
          </cell>
        </row>
        <row r="13">
          <cell r="B13" t="str">
            <v>周挺伟</v>
          </cell>
          <cell r="C13">
            <v>4.1989999999999998</v>
          </cell>
          <cell r="D13">
            <v>3</v>
          </cell>
          <cell r="E13">
            <v>96.038057142857099</v>
          </cell>
          <cell r="F13">
            <v>91.99</v>
          </cell>
          <cell r="G13">
            <v>87</v>
          </cell>
          <cell r="H13">
            <v>8.1999999999999993</v>
          </cell>
          <cell r="I13">
            <v>0.1</v>
          </cell>
          <cell r="J13">
            <v>1.875</v>
          </cell>
          <cell r="K13">
            <v>4</v>
          </cell>
          <cell r="L13">
            <v>5</v>
          </cell>
          <cell r="M13">
            <v>19.174999999999997</v>
          </cell>
          <cell r="N13">
            <v>111.88041714285713</v>
          </cell>
        </row>
        <row r="14">
          <cell r="B14" t="str">
            <v>李吉鑫</v>
          </cell>
          <cell r="C14">
            <v>3.3</v>
          </cell>
          <cell r="D14">
            <v>19</v>
          </cell>
          <cell r="E14">
            <v>98.866394073600006</v>
          </cell>
          <cell r="F14">
            <v>83</v>
          </cell>
          <cell r="G14">
            <v>83</v>
          </cell>
          <cell r="H14">
            <v>11.7</v>
          </cell>
          <cell r="I14">
            <v>2.5</v>
          </cell>
          <cell r="J14">
            <v>5.5</v>
          </cell>
          <cell r="K14">
            <v>4</v>
          </cell>
          <cell r="L14">
            <v>0</v>
          </cell>
          <cell r="M14">
            <v>23.7</v>
          </cell>
          <cell r="N14">
            <v>111.45991822208001</v>
          </cell>
        </row>
        <row r="15">
          <cell r="B15" t="str">
            <v>孙楚菡</v>
          </cell>
          <cell r="C15">
            <v>3.6880000000000002</v>
          </cell>
          <cell r="D15">
            <v>11</v>
          </cell>
          <cell r="E15">
            <v>95.751384614399996</v>
          </cell>
          <cell r="F15">
            <v>86.88</v>
          </cell>
          <cell r="G15">
            <v>86</v>
          </cell>
          <cell r="H15">
            <v>6.3</v>
          </cell>
          <cell r="I15">
            <v>0.1</v>
          </cell>
          <cell r="J15">
            <v>3.75</v>
          </cell>
          <cell r="K15">
            <v>4.3</v>
          </cell>
          <cell r="L15">
            <v>3</v>
          </cell>
          <cell r="M15">
            <v>17.45</v>
          </cell>
          <cell r="N15">
            <v>106.90341538431998</v>
          </cell>
        </row>
        <row r="16">
          <cell r="B16" t="str">
            <v>金旭晨</v>
          </cell>
          <cell r="C16">
            <v>3.3959999999999999</v>
          </cell>
          <cell r="D16">
            <v>16</v>
          </cell>
          <cell r="E16">
            <v>83.888914285714293</v>
          </cell>
          <cell r="F16">
            <v>83.960000000000008</v>
          </cell>
          <cell r="G16">
            <v>69.5</v>
          </cell>
          <cell r="H16">
            <v>5.5</v>
          </cell>
          <cell r="J16">
            <v>3</v>
          </cell>
          <cell r="K16">
            <v>2</v>
          </cell>
          <cell r="L16">
            <v>7</v>
          </cell>
          <cell r="M16">
            <v>17.5</v>
          </cell>
          <cell r="N16">
            <v>99.992674285714301</v>
          </cell>
        </row>
        <row r="17">
          <cell r="B17" t="str">
            <v>储辛婧</v>
          </cell>
          <cell r="C17">
            <v>4.093</v>
          </cell>
          <cell r="D17">
            <v>5</v>
          </cell>
          <cell r="E17">
            <v>88.717870768640012</v>
          </cell>
          <cell r="F17">
            <v>90.93</v>
          </cell>
          <cell r="G17">
            <v>80</v>
          </cell>
          <cell r="H17">
            <v>0.3</v>
          </cell>
          <cell r="I17">
            <v>0</v>
          </cell>
          <cell r="J17">
            <v>2</v>
          </cell>
          <cell r="K17">
            <v>0</v>
          </cell>
          <cell r="L17">
            <v>7</v>
          </cell>
          <cell r="M17">
            <v>9.3000000000000007</v>
          </cell>
          <cell r="N17">
            <v>98.473361230592005</v>
          </cell>
        </row>
        <row r="18">
          <cell r="B18" t="str">
            <v>张晓婷</v>
          </cell>
          <cell r="C18">
            <v>2.7309999999999999</v>
          </cell>
          <cell r="D18">
            <v>29</v>
          </cell>
          <cell r="E18">
            <v>95.9328</v>
          </cell>
          <cell r="F18">
            <v>77.31</v>
          </cell>
          <cell r="G18">
            <v>85.5</v>
          </cell>
          <cell r="H18">
            <v>2.7</v>
          </cell>
          <cell r="I18">
            <v>1.2</v>
          </cell>
          <cell r="J18">
            <v>3.125</v>
          </cell>
          <cell r="K18">
            <v>4.4000000000000004</v>
          </cell>
          <cell r="L18">
            <v>3</v>
          </cell>
          <cell r="M18">
            <v>14.425000000000001</v>
          </cell>
          <cell r="N18">
            <v>98.140839999999997</v>
          </cell>
        </row>
        <row r="19">
          <cell r="B19" t="str">
            <v>陈硕</v>
          </cell>
          <cell r="C19">
            <v>3.7389999999999999</v>
          </cell>
          <cell r="D19">
            <v>8</v>
          </cell>
          <cell r="E19">
            <v>83.711384614400004</v>
          </cell>
          <cell r="F19">
            <v>87.39</v>
          </cell>
          <cell r="G19">
            <v>77</v>
          </cell>
          <cell r="H19">
            <v>3</v>
          </cell>
          <cell r="I19">
            <v>0.1</v>
          </cell>
          <cell r="J19">
            <v>2.5</v>
          </cell>
          <cell r="K19">
            <v>2</v>
          </cell>
          <cell r="L19">
            <v>3</v>
          </cell>
          <cell r="M19">
            <v>10.6</v>
          </cell>
          <cell r="N19">
            <v>95.847415384320001</v>
          </cell>
        </row>
        <row r="20">
          <cell r="B20" t="str">
            <v>李学良</v>
          </cell>
          <cell r="C20">
            <v>2.6</v>
          </cell>
          <cell r="D20">
            <v>35</v>
          </cell>
          <cell r="E20">
            <v>98.528571428571396</v>
          </cell>
          <cell r="F20">
            <v>76</v>
          </cell>
          <cell r="G20">
            <v>77</v>
          </cell>
          <cell r="H20">
            <v>1.7</v>
          </cell>
          <cell r="I20">
            <v>0.1</v>
          </cell>
          <cell r="J20">
            <v>5.75</v>
          </cell>
          <cell r="K20">
            <v>4</v>
          </cell>
          <cell r="L20">
            <v>1</v>
          </cell>
          <cell r="M20">
            <v>12.55</v>
          </cell>
          <cell r="N20">
            <v>95.40857142857142</v>
          </cell>
        </row>
        <row r="21">
          <cell r="B21" t="str">
            <v>王伯南</v>
          </cell>
          <cell r="C21">
            <v>3.42</v>
          </cell>
          <cell r="D21">
            <v>15</v>
          </cell>
          <cell r="E21">
            <v>88.700468147200013</v>
          </cell>
          <cell r="F21">
            <v>84.2</v>
          </cell>
          <cell r="G21">
            <v>90.5</v>
          </cell>
          <cell r="H21">
            <v>0.1</v>
          </cell>
          <cell r="I21">
            <v>0</v>
          </cell>
          <cell r="J21">
            <v>3</v>
          </cell>
          <cell r="K21">
            <v>3</v>
          </cell>
          <cell r="L21">
            <v>3</v>
          </cell>
          <cell r="M21">
            <v>9.1</v>
          </cell>
          <cell r="N21">
            <v>95.280140444159997</v>
          </cell>
        </row>
        <row r="22">
          <cell r="B22" t="str">
            <v>竺琛琛</v>
          </cell>
          <cell r="C22">
            <v>2.4220000000000002</v>
          </cell>
          <cell r="D22">
            <v>41</v>
          </cell>
          <cell r="E22">
            <v>92.593103448275897</v>
          </cell>
          <cell r="F22">
            <v>74.22</v>
          </cell>
          <cell r="G22">
            <v>86</v>
          </cell>
          <cell r="H22">
            <v>3</v>
          </cell>
          <cell r="I22">
            <v>0.1</v>
          </cell>
          <cell r="J22">
            <v>2</v>
          </cell>
          <cell r="K22">
            <v>4</v>
          </cell>
          <cell r="L22">
            <v>3</v>
          </cell>
          <cell r="M22">
            <v>12.1</v>
          </cell>
          <cell r="N22">
            <v>93.009931034482747</v>
          </cell>
        </row>
        <row r="23">
          <cell r="B23" t="str">
            <v>胡至盈</v>
          </cell>
          <cell r="C23">
            <v>3.2549999999999999</v>
          </cell>
          <cell r="D23">
            <v>21</v>
          </cell>
          <cell r="E23">
            <v>90.631771428571398</v>
          </cell>
          <cell r="F23">
            <v>82.55</v>
          </cell>
          <cell r="G23">
            <v>78.5</v>
          </cell>
          <cell r="H23">
            <v>0</v>
          </cell>
          <cell r="I23">
            <v>0</v>
          </cell>
          <cell r="J23" t="str">
            <v>0.5</v>
          </cell>
          <cell r="K23">
            <v>4</v>
          </cell>
          <cell r="L23">
            <v>3</v>
          </cell>
          <cell r="M23">
            <v>7</v>
          </cell>
          <cell r="N23">
            <v>91.569531428571409</v>
          </cell>
        </row>
        <row r="24">
          <cell r="B24" t="str">
            <v>韩银</v>
          </cell>
          <cell r="C24">
            <v>2.91</v>
          </cell>
          <cell r="D24">
            <v>27</v>
          </cell>
          <cell r="E24">
            <v>91.654285714285692</v>
          </cell>
          <cell r="F24">
            <v>79.099999999999994</v>
          </cell>
          <cell r="G24">
            <v>85</v>
          </cell>
          <cell r="H24">
            <v>3</v>
          </cell>
          <cell r="I24">
            <v>0.1</v>
          </cell>
          <cell r="J24" t="str">
            <v>3.25</v>
          </cell>
          <cell r="K24">
            <v>2</v>
          </cell>
          <cell r="L24">
            <v>3</v>
          </cell>
          <cell r="M24">
            <v>8.1</v>
          </cell>
          <cell r="N24">
            <v>91.556285714285693</v>
          </cell>
        </row>
        <row r="25">
          <cell r="B25" t="str">
            <v>童文源</v>
          </cell>
          <cell r="C25">
            <v>3.488</v>
          </cell>
          <cell r="D25">
            <v>13</v>
          </cell>
          <cell r="E25">
            <v>79.953523077119996</v>
          </cell>
          <cell r="F25">
            <v>84.88</v>
          </cell>
          <cell r="G25">
            <v>80</v>
          </cell>
          <cell r="H25">
            <v>0</v>
          </cell>
          <cell r="I25">
            <v>0</v>
          </cell>
          <cell r="J25">
            <v>3.25</v>
          </cell>
          <cell r="K25">
            <v>0</v>
          </cell>
          <cell r="L25">
            <v>3</v>
          </cell>
          <cell r="M25">
            <v>6.25</v>
          </cell>
          <cell r="N25">
            <v>89.164056923136002</v>
          </cell>
        </row>
        <row r="26">
          <cell r="B26" t="str">
            <v>毛徐彬</v>
          </cell>
          <cell r="C26">
            <v>3.613</v>
          </cell>
          <cell r="D26">
            <v>12</v>
          </cell>
          <cell r="E26">
            <v>82.623771428571402</v>
          </cell>
          <cell r="F26">
            <v>86.13</v>
          </cell>
          <cell r="G26">
            <v>79</v>
          </cell>
          <cell r="H26">
            <v>0</v>
          </cell>
          <cell r="I26">
            <v>0</v>
          </cell>
          <cell r="J26">
            <v>0</v>
          </cell>
          <cell r="K26">
            <v>4</v>
          </cell>
          <cell r="L26">
            <v>0</v>
          </cell>
          <cell r="M26">
            <v>4</v>
          </cell>
          <cell r="N26">
            <v>88.365131428571431</v>
          </cell>
        </row>
        <row r="27">
          <cell r="B27" t="str">
            <v>陈景宇</v>
          </cell>
          <cell r="C27">
            <v>2.222</v>
          </cell>
          <cell r="D27">
            <v>44</v>
          </cell>
          <cell r="E27">
            <v>90.476228571428607</v>
          </cell>
          <cell r="F27">
            <v>72.22</v>
          </cell>
          <cell r="G27">
            <v>73</v>
          </cell>
          <cell r="H27">
            <v>0.1</v>
          </cell>
          <cell r="J27">
            <v>3.75</v>
          </cell>
          <cell r="K27">
            <v>3.3</v>
          </cell>
          <cell r="L27">
            <v>3</v>
          </cell>
          <cell r="M27">
            <v>10.15</v>
          </cell>
          <cell r="N27">
            <v>87.92486857142859</v>
          </cell>
        </row>
        <row r="28">
          <cell r="B28" t="str">
            <v>张博文</v>
          </cell>
          <cell r="C28">
            <v>2.7450000000000001</v>
          </cell>
          <cell r="D28">
            <v>20</v>
          </cell>
          <cell r="E28">
            <v>92.704800000000006</v>
          </cell>
          <cell r="F28">
            <v>77.45</v>
          </cell>
          <cell r="G28">
            <v>88.5</v>
          </cell>
          <cell r="H28">
            <v>0</v>
          </cell>
          <cell r="I28">
            <v>0.1</v>
          </cell>
          <cell r="J28" t="str">
            <v>2.25</v>
          </cell>
          <cell r="K28">
            <v>4</v>
          </cell>
          <cell r="L28">
            <v>0</v>
          </cell>
          <cell r="M28">
            <v>4.0999999999999996</v>
          </cell>
          <cell r="N28">
            <v>87.231439999999992</v>
          </cell>
        </row>
        <row r="29">
          <cell r="B29" t="str">
            <v>方毅</v>
          </cell>
          <cell r="C29">
            <v>3.3889999999999998</v>
          </cell>
          <cell r="D29">
            <v>18</v>
          </cell>
          <cell r="E29">
            <v>71.971428571428561</v>
          </cell>
          <cell r="F29">
            <v>83.89</v>
          </cell>
          <cell r="G29">
            <v>84.5</v>
          </cell>
          <cell r="N29">
            <v>80.375428571428571</v>
          </cell>
        </row>
        <row r="30">
          <cell r="B30" t="str">
            <v>徐天恒</v>
          </cell>
          <cell r="C30">
            <v>3.6909999999999998</v>
          </cell>
          <cell r="D30">
            <v>9</v>
          </cell>
          <cell r="E30">
            <v>71.574153845760009</v>
          </cell>
          <cell r="F30">
            <v>86.91</v>
          </cell>
          <cell r="G30">
            <v>65</v>
          </cell>
          <cell r="N30">
            <v>80.118246153727995</v>
          </cell>
        </row>
        <row r="31">
          <cell r="B31" t="str">
            <v>曾凤金</v>
          </cell>
          <cell r="C31">
            <v>3.234</v>
          </cell>
          <cell r="D31">
            <v>22</v>
          </cell>
          <cell r="E31">
            <v>71.485538462720001</v>
          </cell>
          <cell r="F31">
            <v>82.34</v>
          </cell>
          <cell r="G31">
            <v>84.5</v>
          </cell>
          <cell r="N31">
            <v>79.299661538816011</v>
          </cell>
        </row>
        <row r="32">
          <cell r="B32" t="str">
            <v>黄伟搏</v>
          </cell>
          <cell r="C32">
            <v>3.286</v>
          </cell>
          <cell r="D32">
            <v>20</v>
          </cell>
          <cell r="E32">
            <v>70.371428571428567</v>
          </cell>
          <cell r="F32">
            <v>82.86</v>
          </cell>
          <cell r="G32">
            <v>81</v>
          </cell>
          <cell r="N32">
            <v>78.927428571428564</v>
          </cell>
        </row>
        <row r="33">
          <cell r="B33" t="str">
            <v>刘浩然</v>
          </cell>
          <cell r="C33">
            <v>3.133</v>
          </cell>
          <cell r="D33">
            <v>24</v>
          </cell>
          <cell r="E33">
            <v>72.114285714285714</v>
          </cell>
          <cell r="F33">
            <v>81.33</v>
          </cell>
          <cell r="G33">
            <v>83.5</v>
          </cell>
          <cell r="N33">
            <v>78.782285714285706</v>
          </cell>
        </row>
        <row r="34">
          <cell r="B34" t="str">
            <v>邵福田</v>
          </cell>
          <cell r="C34">
            <v>3.0819999999999999</v>
          </cell>
          <cell r="D34">
            <v>25</v>
          </cell>
          <cell r="E34">
            <v>71.815384614400017</v>
          </cell>
          <cell r="F34">
            <v>80.819999999999993</v>
          </cell>
          <cell r="G34">
            <v>80.5</v>
          </cell>
          <cell r="N34">
            <v>78.086615384319998</v>
          </cell>
        </row>
        <row r="35">
          <cell r="B35" t="str">
            <v>沈一梁</v>
          </cell>
          <cell r="C35">
            <v>3.222</v>
          </cell>
          <cell r="D35">
            <v>23</v>
          </cell>
          <cell r="E35">
            <v>71.723771428571425</v>
          </cell>
          <cell r="F35">
            <v>82.22</v>
          </cell>
          <cell r="G35">
            <v>66.5</v>
          </cell>
          <cell r="N35">
            <v>77.499131428571431</v>
          </cell>
        </row>
        <row r="36">
          <cell r="B36" t="str">
            <v>董永浩</v>
          </cell>
          <cell r="C36">
            <v>3.0129999999999999</v>
          </cell>
          <cell r="D36">
            <v>26</v>
          </cell>
          <cell r="E36">
            <v>71.643076922879999</v>
          </cell>
          <cell r="F36">
            <v>80.13</v>
          </cell>
          <cell r="G36">
            <v>71.5</v>
          </cell>
          <cell r="N36">
            <v>76.720923076863997</v>
          </cell>
        </row>
        <row r="37">
          <cell r="B37" t="str">
            <v>王林</v>
          </cell>
          <cell r="C37">
            <v>2.7349999999999999</v>
          </cell>
          <cell r="D37">
            <v>28</v>
          </cell>
          <cell r="E37">
            <v>71.37782857142858</v>
          </cell>
          <cell r="F37">
            <v>77.349999999999994</v>
          </cell>
          <cell r="G37">
            <v>83</v>
          </cell>
          <cell r="N37">
            <v>76.123348571428565</v>
          </cell>
        </row>
        <row r="38">
          <cell r="B38" t="str">
            <v>李恩格</v>
          </cell>
          <cell r="C38">
            <v>2.6110000000000002</v>
          </cell>
          <cell r="D38">
            <v>34</v>
          </cell>
          <cell r="E38">
            <v>71.871428571428595</v>
          </cell>
          <cell r="F38">
            <v>76.11</v>
          </cell>
          <cell r="G38">
            <v>85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N38">
            <v>75.727428571428575</v>
          </cell>
        </row>
        <row r="39">
          <cell r="B39" t="str">
            <v>许雨薇</v>
          </cell>
          <cell r="C39">
            <v>2.581</v>
          </cell>
          <cell r="D39">
            <v>37</v>
          </cell>
          <cell r="E39">
            <v>71.576319999999996</v>
          </cell>
          <cell r="F39">
            <v>75.81</v>
          </cell>
          <cell r="G39">
            <v>84</v>
          </cell>
          <cell r="N39">
            <v>75.358896000000001</v>
          </cell>
        </row>
        <row r="40">
          <cell r="B40" t="str">
            <v>李艳</v>
          </cell>
          <cell r="C40">
            <v>2.6930000000000001</v>
          </cell>
          <cell r="D40">
            <v>32</v>
          </cell>
          <cell r="E40">
            <v>71.751384614399996</v>
          </cell>
          <cell r="F40">
            <v>76.930000000000007</v>
          </cell>
          <cell r="G40">
            <v>76.5</v>
          </cell>
          <cell r="N40">
            <v>75.333415384320006</v>
          </cell>
        </row>
        <row r="41">
          <cell r="B41" t="str">
            <v>吴俊</v>
          </cell>
          <cell r="C41">
            <v>2.7189999999999999</v>
          </cell>
          <cell r="D41">
            <v>30</v>
          </cell>
          <cell r="E41">
            <v>71.977255385600003</v>
          </cell>
          <cell r="F41">
            <v>77.19</v>
          </cell>
          <cell r="G41">
            <v>71.5</v>
          </cell>
          <cell r="N41">
            <v>75.057176615680007</v>
          </cell>
        </row>
        <row r="42">
          <cell r="B42" t="str">
            <v>潘文俊</v>
          </cell>
          <cell r="C42">
            <v>2.46</v>
          </cell>
          <cell r="D42">
            <v>40</v>
          </cell>
          <cell r="E42">
            <v>74.336000000000013</v>
          </cell>
          <cell r="F42">
            <v>74.599999999999994</v>
          </cell>
          <cell r="G42">
            <v>79.5</v>
          </cell>
          <cell r="N42">
            <v>75.010800000000003</v>
          </cell>
        </row>
        <row r="43">
          <cell r="B43" t="str">
            <v>方科淯</v>
          </cell>
          <cell r="C43">
            <v>2.5470000000000002</v>
          </cell>
          <cell r="D43">
            <v>38</v>
          </cell>
          <cell r="E43">
            <v>71.738074073600004</v>
          </cell>
          <cell r="F43">
            <v>75.47</v>
          </cell>
          <cell r="G43">
            <v>79.5</v>
          </cell>
          <cell r="N43">
            <v>74.753422222080005</v>
          </cell>
        </row>
        <row r="44">
          <cell r="B44" t="str">
            <v>胡王青</v>
          </cell>
          <cell r="C44">
            <v>2.2719999999999998</v>
          </cell>
          <cell r="D44">
            <v>43</v>
          </cell>
          <cell r="E44">
            <v>74.516148147199999</v>
          </cell>
          <cell r="F44">
            <v>72.72</v>
          </cell>
          <cell r="G44">
            <v>80.5</v>
          </cell>
          <cell r="N44">
            <v>74.036844444159996</v>
          </cell>
        </row>
        <row r="45">
          <cell r="B45" t="str">
            <v>何志强</v>
          </cell>
          <cell r="C45">
            <v>2.589</v>
          </cell>
          <cell r="D45">
            <v>36</v>
          </cell>
          <cell r="E45">
            <v>70.504799999999989</v>
          </cell>
          <cell r="F45">
            <v>75.89</v>
          </cell>
          <cell r="G45">
            <v>69</v>
          </cell>
          <cell r="N45">
            <v>73.585440000000006</v>
          </cell>
        </row>
        <row r="46">
          <cell r="B46" t="str">
            <v>沈一超</v>
          </cell>
          <cell r="C46">
            <v>2.4820000000000002</v>
          </cell>
          <cell r="D46">
            <v>39</v>
          </cell>
          <cell r="E46">
            <v>72.271428571428572</v>
          </cell>
          <cell r="F46">
            <v>74.819999999999993</v>
          </cell>
          <cell r="G46">
            <v>68</v>
          </cell>
          <cell r="N46">
            <v>73.373428571428562</v>
          </cell>
        </row>
        <row r="47">
          <cell r="B47" t="str">
            <v>潘弘源</v>
          </cell>
          <cell r="C47">
            <v>2.371</v>
          </cell>
          <cell r="D47">
            <v>42</v>
          </cell>
          <cell r="E47">
            <v>71.387076922879999</v>
          </cell>
          <cell r="F47">
            <v>73.710000000000008</v>
          </cell>
          <cell r="G47">
            <v>65</v>
          </cell>
          <cell r="N47">
            <v>72.14212307686401</v>
          </cell>
        </row>
        <row r="48">
          <cell r="B48" t="str">
            <v>孙度</v>
          </cell>
          <cell r="C48">
            <v>1.962</v>
          </cell>
          <cell r="D48">
            <v>46</v>
          </cell>
          <cell r="E48">
            <v>71.68118518528</v>
          </cell>
          <cell r="F48">
            <v>69.62</v>
          </cell>
          <cell r="G48">
            <v>78.5</v>
          </cell>
          <cell r="N48">
            <v>71.126355555583999</v>
          </cell>
        </row>
        <row r="49">
          <cell r="B49" t="str">
            <v>冯宇帆</v>
          </cell>
          <cell r="C49">
            <v>1.7</v>
          </cell>
          <cell r="D49">
            <v>48</v>
          </cell>
          <cell r="E49">
            <v>70.561942857142867</v>
          </cell>
          <cell r="F49">
            <v>67</v>
          </cell>
          <cell r="G49">
            <v>92.5</v>
          </cell>
          <cell r="N49">
            <v>70.618582857142854</v>
          </cell>
        </row>
        <row r="50">
          <cell r="B50" t="str">
            <v>张博雯</v>
          </cell>
          <cell r="C50">
            <v>1.9850000000000001</v>
          </cell>
          <cell r="D50">
            <v>45</v>
          </cell>
          <cell r="E50">
            <v>71.177828571428563</v>
          </cell>
          <cell r="F50">
            <v>69.849999999999994</v>
          </cell>
          <cell r="G50">
            <v>73.5</v>
          </cell>
          <cell r="N50">
            <v>70.61334857142856</v>
          </cell>
        </row>
        <row r="51">
          <cell r="B51" t="str">
            <v>梁美琪</v>
          </cell>
          <cell r="C51">
            <v>1.6859999999999999</v>
          </cell>
          <cell r="D51">
            <v>49</v>
          </cell>
          <cell r="E51">
            <v>70.696799999999996</v>
          </cell>
          <cell r="F51">
            <v>66.86</v>
          </cell>
          <cell r="G51">
            <v>80.5</v>
          </cell>
          <cell r="N51">
            <v>69.375039999999998</v>
          </cell>
        </row>
        <row r="52">
          <cell r="B52" t="str">
            <v>黄意岚</v>
          </cell>
          <cell r="C52">
            <v>1.6439999999999999</v>
          </cell>
          <cell r="D52">
            <v>50</v>
          </cell>
          <cell r="E52">
            <v>71.813925926400003</v>
          </cell>
          <cell r="F52">
            <v>66.44</v>
          </cell>
          <cell r="G52">
            <v>79.5</v>
          </cell>
          <cell r="N52">
            <v>69.358177777920005</v>
          </cell>
        </row>
        <row r="53">
          <cell r="B53" t="str">
            <v>要晓奇</v>
          </cell>
          <cell r="C53">
            <v>1.5669999999999999</v>
          </cell>
          <cell r="D53">
            <v>53</v>
          </cell>
          <cell r="E53">
            <v>70.46698666751999</v>
          </cell>
          <cell r="F53">
            <v>65.67</v>
          </cell>
          <cell r="G53">
            <v>87.5</v>
          </cell>
          <cell r="N53">
            <v>69.292096000255995</v>
          </cell>
        </row>
        <row r="54">
          <cell r="B54" t="str">
            <v>宾丹婷</v>
          </cell>
          <cell r="C54">
            <v>1.877</v>
          </cell>
          <cell r="D54">
            <v>47</v>
          </cell>
          <cell r="E54">
            <v>70.173629629440001</v>
          </cell>
          <cell r="F54">
            <v>68.77</v>
          </cell>
          <cell r="G54">
            <v>62</v>
          </cell>
          <cell r="N54">
            <v>68.514088888831992</v>
          </cell>
        </row>
        <row r="55">
          <cell r="B55" t="str">
            <v>杨磊</v>
          </cell>
          <cell r="C55">
            <v>1.5740000000000001</v>
          </cell>
          <cell r="D55">
            <v>52</v>
          </cell>
          <cell r="E55">
            <v>71.606400000000008</v>
          </cell>
          <cell r="F55">
            <v>65.739999999999995</v>
          </cell>
          <cell r="G55">
            <v>69.5</v>
          </cell>
          <cell r="N55">
            <v>67.875919999999994</v>
          </cell>
        </row>
        <row r="56">
          <cell r="B56" t="str">
            <v>张开心</v>
          </cell>
          <cell r="C56">
            <v>1.5780000000000001</v>
          </cell>
          <cell r="D56">
            <v>51</v>
          </cell>
          <cell r="E56">
            <v>71.605858462720008</v>
          </cell>
          <cell r="F56">
            <v>65.78</v>
          </cell>
          <cell r="G56">
            <v>64.5</v>
          </cell>
          <cell r="N56">
            <v>67.399757538816004</v>
          </cell>
        </row>
        <row r="57">
          <cell r="B57" t="str">
            <v>金丙翁</v>
          </cell>
          <cell r="C57">
            <v>1.5329999999999999</v>
          </cell>
          <cell r="D57">
            <v>54</v>
          </cell>
          <cell r="E57">
            <v>70.314285714285717</v>
          </cell>
          <cell r="F57">
            <v>65.33</v>
          </cell>
          <cell r="G57">
            <v>58</v>
          </cell>
          <cell r="N57">
            <v>66.092285714285708</v>
          </cell>
        </row>
        <row r="58">
          <cell r="B58" t="str">
            <v>康伯龙</v>
          </cell>
          <cell r="C58">
            <v>0.91</v>
          </cell>
          <cell r="D58">
            <v>58</v>
          </cell>
          <cell r="E58">
            <v>71.995200000000011</v>
          </cell>
          <cell r="F58">
            <v>59.1</v>
          </cell>
          <cell r="G58">
            <v>79.5</v>
          </cell>
          <cell r="N58">
            <v>65.008560000000003</v>
          </cell>
        </row>
        <row r="59">
          <cell r="B59" t="str">
            <v>李应时</v>
          </cell>
          <cell r="C59">
            <v>1.0129999999999999</v>
          </cell>
          <cell r="D59">
            <v>56</v>
          </cell>
          <cell r="E59">
            <v>71.747555555840009</v>
          </cell>
          <cell r="F59">
            <v>60.129999999999995</v>
          </cell>
          <cell r="G59">
            <v>63</v>
          </cell>
          <cell r="N59">
            <v>63.902266666751999</v>
          </cell>
        </row>
        <row r="60">
          <cell r="B60" t="str">
            <v>刘尚</v>
          </cell>
          <cell r="C60">
            <v>0.95499999999999996</v>
          </cell>
          <cell r="D60">
            <v>57</v>
          </cell>
          <cell r="E60">
            <v>70.671428571428578</v>
          </cell>
          <cell r="F60">
            <v>59.55</v>
          </cell>
          <cell r="G60">
            <v>64</v>
          </cell>
          <cell r="N60">
            <v>63.331428571428567</v>
          </cell>
        </row>
        <row r="61">
          <cell r="B61" t="str">
            <v>吴国栋</v>
          </cell>
          <cell r="C61">
            <v>0.56599999999999995</v>
          </cell>
          <cell r="D61">
            <v>59</v>
          </cell>
          <cell r="E61">
            <v>70.753942857142846</v>
          </cell>
          <cell r="F61">
            <v>55.66</v>
          </cell>
          <cell r="G61">
            <v>76.5</v>
          </cell>
          <cell r="N61">
            <v>62.272182857142845</v>
          </cell>
        </row>
        <row r="62">
          <cell r="B62" t="str">
            <v>宋俊泽</v>
          </cell>
          <cell r="C62">
            <v>0.246</v>
          </cell>
          <cell r="D62">
            <v>60</v>
          </cell>
          <cell r="E62">
            <v>74.57171692288</v>
          </cell>
          <cell r="F62">
            <v>52.46</v>
          </cell>
          <cell r="G62">
            <v>73</v>
          </cell>
          <cell r="N62">
            <v>61.147515076863996</v>
          </cell>
        </row>
        <row r="63">
          <cell r="B63" t="str">
            <v>倪畅</v>
          </cell>
          <cell r="C63">
            <v>1.214</v>
          </cell>
          <cell r="D63">
            <v>55</v>
          </cell>
          <cell r="E63">
            <v>70.422153845759993</v>
          </cell>
          <cell r="F63">
            <v>62.14</v>
          </cell>
          <cell r="G63">
            <v>0</v>
          </cell>
          <cell r="N63">
            <v>58.410646153727996</v>
          </cell>
        </row>
        <row r="64">
          <cell r="B64" t="str">
            <v>董裘仕</v>
          </cell>
          <cell r="C64">
            <v>0.22500000000000001</v>
          </cell>
          <cell r="D64">
            <v>61</v>
          </cell>
          <cell r="E64">
            <v>0</v>
          </cell>
          <cell r="F64">
            <v>52.25</v>
          </cell>
          <cell r="G64">
            <v>30</v>
          </cell>
          <cell r="N64">
            <v>34.349999999999994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4">
          <cell r="B4" t="str">
            <v>林嘉慧</v>
          </cell>
          <cell r="C4">
            <v>4.4240000000000004</v>
          </cell>
          <cell r="D4">
            <v>2</v>
          </cell>
          <cell r="E4">
            <v>91.082298850574702</v>
          </cell>
          <cell r="F4">
            <v>94.24</v>
          </cell>
          <cell r="G4">
            <v>78</v>
          </cell>
          <cell r="H4">
            <v>42.57</v>
          </cell>
          <cell r="J4">
            <v>3</v>
          </cell>
          <cell r="K4">
            <v>6.9</v>
          </cell>
          <cell r="L4">
            <v>8</v>
          </cell>
          <cell r="M4">
            <v>141.66868965517239</v>
          </cell>
        </row>
        <row r="5">
          <cell r="B5" t="str">
            <v>刘治强</v>
          </cell>
          <cell r="C5">
            <v>4.3650000000000002</v>
          </cell>
          <cell r="D5">
            <v>4</v>
          </cell>
          <cell r="E5">
            <v>93.751724137931006</v>
          </cell>
          <cell r="F5">
            <v>93.65</v>
          </cell>
          <cell r="G5">
            <v>77</v>
          </cell>
          <cell r="H5">
            <v>60.9</v>
          </cell>
          <cell r="J5">
            <v>1</v>
          </cell>
          <cell r="K5">
            <v>4.5999999999999996</v>
          </cell>
          <cell r="L5">
            <v>5</v>
          </cell>
          <cell r="M5">
            <v>142.01551724137931</v>
          </cell>
        </row>
        <row r="6">
          <cell r="B6" t="str">
            <v>孙楚菡</v>
          </cell>
          <cell r="C6">
            <v>4.1609999999999996</v>
          </cell>
          <cell r="D6">
            <v>9</v>
          </cell>
          <cell r="E6">
            <v>92.420689655172396</v>
          </cell>
          <cell r="F6">
            <v>91.61</v>
          </cell>
          <cell r="G6">
            <v>80</v>
          </cell>
          <cell r="H6">
            <v>39.299999999999997</v>
          </cell>
          <cell r="J6">
            <v>6.5</v>
          </cell>
          <cell r="K6">
            <v>4.3</v>
          </cell>
          <cell r="L6">
            <v>2</v>
          </cell>
          <cell r="M6">
            <v>140.69220689655174</v>
          </cell>
        </row>
        <row r="7">
          <cell r="B7" t="str">
            <v>周挺伟</v>
          </cell>
          <cell r="C7">
            <v>4.0999999999999996</v>
          </cell>
          <cell r="D7">
            <v>11</v>
          </cell>
          <cell r="E7">
            <v>95.761609195402301</v>
          </cell>
          <cell r="F7">
            <v>91</v>
          </cell>
          <cell r="G7">
            <v>71</v>
          </cell>
          <cell r="H7">
            <v>43.6</v>
          </cell>
          <cell r="J7">
            <v>1.75</v>
          </cell>
          <cell r="K7">
            <v>4.3</v>
          </cell>
          <cell r="L7">
            <v>5</v>
          </cell>
          <cell r="M7">
            <v>140.4284827586207</v>
          </cell>
        </row>
        <row r="8">
          <cell r="B8" t="str">
            <v>李学良</v>
          </cell>
          <cell r="C8">
            <v>3.6749999999999998</v>
          </cell>
          <cell r="D8">
            <v>17</v>
          </cell>
          <cell r="E8">
            <v>99.441100000000006</v>
          </cell>
          <cell r="F8">
            <v>86.75</v>
          </cell>
          <cell r="G8">
            <v>80</v>
          </cell>
          <cell r="H8">
            <v>58.27</v>
          </cell>
          <cell r="J8">
            <v>5.5</v>
          </cell>
          <cell r="K8">
            <v>2</v>
          </cell>
          <cell r="M8">
            <v>139.88233</v>
          </cell>
        </row>
        <row r="9">
          <cell r="B9" t="str">
            <v>刘佳韵</v>
          </cell>
          <cell r="C9">
            <v>4.3639999999999999</v>
          </cell>
          <cell r="D9">
            <v>5</v>
          </cell>
          <cell r="E9">
            <v>89.779310344827607</v>
          </cell>
          <cell r="F9">
            <v>93.64</v>
          </cell>
          <cell r="G9">
            <v>65</v>
          </cell>
          <cell r="H9">
            <v>48.5</v>
          </cell>
          <cell r="I9">
            <v>0.6</v>
          </cell>
          <cell r="J9">
            <v>5.75</v>
          </cell>
          <cell r="K9">
            <v>4</v>
          </cell>
          <cell r="M9">
            <v>139.61779310344826</v>
          </cell>
        </row>
        <row r="10">
          <cell r="B10" t="str">
            <v>朱露瑶</v>
          </cell>
          <cell r="C10">
            <v>3.952</v>
          </cell>
          <cell r="D10">
            <v>12</v>
          </cell>
          <cell r="E10">
            <v>92.0993103448276</v>
          </cell>
          <cell r="F10">
            <v>89.52</v>
          </cell>
          <cell r="G10">
            <v>76.5</v>
          </cell>
          <cell r="H10">
            <v>55.35</v>
          </cell>
          <cell r="J10">
            <v>3.5</v>
          </cell>
          <cell r="K10">
            <v>4.5999999999999996</v>
          </cell>
          <cell r="L10">
            <v>2</v>
          </cell>
          <cell r="M10">
            <v>138.99179310344829</v>
          </cell>
        </row>
        <row r="11">
          <cell r="B11" t="str">
            <v>孙保宇</v>
          </cell>
          <cell r="C11">
            <v>3.8639999999999999</v>
          </cell>
          <cell r="D11">
            <v>13</v>
          </cell>
          <cell r="E11">
            <v>89.858160919540254</v>
          </cell>
          <cell r="F11">
            <v>88.64</v>
          </cell>
          <cell r="G11">
            <v>73.5</v>
          </cell>
          <cell r="H11">
            <v>49.96</v>
          </cell>
          <cell r="J11">
            <v>4.5</v>
          </cell>
          <cell r="K11">
            <v>6.3</v>
          </cell>
          <cell r="L11">
            <v>3</v>
          </cell>
          <cell r="M11">
            <v>137.49144827586207</v>
          </cell>
        </row>
        <row r="12">
          <cell r="B12" t="str">
            <v>陈嘉浚</v>
          </cell>
          <cell r="C12">
            <v>4.2880000000000003</v>
          </cell>
          <cell r="D12">
            <v>6</v>
          </cell>
          <cell r="E12">
            <v>81.413793103448285</v>
          </cell>
          <cell r="F12">
            <v>92.88</v>
          </cell>
          <cell r="G12">
            <v>64.5</v>
          </cell>
          <cell r="H12">
            <v>53</v>
          </cell>
          <cell r="M12">
            <v>136.60213793103446</v>
          </cell>
        </row>
        <row r="13">
          <cell r="B13" t="str">
            <v>陈家浩</v>
          </cell>
          <cell r="C13">
            <v>4.1630000000000003</v>
          </cell>
          <cell r="D13">
            <v>8</v>
          </cell>
          <cell r="E13">
            <v>84.9</v>
          </cell>
          <cell r="F13">
            <v>91.63</v>
          </cell>
          <cell r="G13">
            <v>72.5</v>
          </cell>
          <cell r="H13">
            <v>36.799999999999997</v>
          </cell>
          <cell r="J13">
            <v>0.5</v>
          </cell>
          <cell r="K13">
            <v>2</v>
          </cell>
          <cell r="M13">
            <v>126.99799999999999</v>
          </cell>
        </row>
        <row r="14">
          <cell r="B14" t="str">
            <v>叶芷瑶</v>
          </cell>
          <cell r="C14">
            <v>4.1500000000000004</v>
          </cell>
          <cell r="D14">
            <v>10</v>
          </cell>
          <cell r="E14">
            <v>93.695172413793102</v>
          </cell>
          <cell r="F14">
            <v>91.5</v>
          </cell>
          <cell r="G14">
            <v>82</v>
          </cell>
          <cell r="H14">
            <v>21.933299999999999</v>
          </cell>
          <cell r="J14">
            <v>4</v>
          </cell>
          <cell r="K14">
            <v>8.6</v>
          </cell>
          <cell r="L14">
            <v>3</v>
          </cell>
          <cell r="M14">
            <v>128.74185172413792</v>
          </cell>
        </row>
        <row r="15">
          <cell r="B15" t="str">
            <v>韩银</v>
          </cell>
          <cell r="C15">
            <v>3.6680000000000001</v>
          </cell>
          <cell r="D15">
            <v>19</v>
          </cell>
          <cell r="E15">
            <v>87.448735632183897</v>
          </cell>
          <cell r="F15">
            <v>86.68</v>
          </cell>
          <cell r="G15">
            <v>85</v>
          </cell>
          <cell r="H15">
            <v>22</v>
          </cell>
          <cell r="J15">
            <v>5</v>
          </cell>
          <cell r="K15">
            <v>2</v>
          </cell>
          <cell r="M15">
            <v>115.74262068965517</v>
          </cell>
        </row>
        <row r="16">
          <cell r="B16" t="str">
            <v>储辛婧</v>
          </cell>
          <cell r="C16">
            <v>4.5229999999999997</v>
          </cell>
          <cell r="D16">
            <v>1</v>
          </cell>
          <cell r="E16">
            <v>85.003448275862098</v>
          </cell>
          <cell r="F16">
            <v>95.23</v>
          </cell>
          <cell r="G16">
            <v>75</v>
          </cell>
          <cell r="H16">
            <v>13.7</v>
          </cell>
          <cell r="J16">
            <v>3</v>
          </cell>
          <cell r="L16">
            <v>5</v>
          </cell>
          <cell r="M16">
            <v>111.83903448275863</v>
          </cell>
        </row>
        <row r="17">
          <cell r="B17" t="str">
            <v>张晓婷</v>
          </cell>
          <cell r="C17">
            <v>4.2480000000000002</v>
          </cell>
          <cell r="D17">
            <v>7</v>
          </cell>
          <cell r="E17">
            <v>95.1707126436782</v>
          </cell>
          <cell r="F17">
            <v>92.48</v>
          </cell>
          <cell r="G17">
            <v>74</v>
          </cell>
          <cell r="H17">
            <v>9</v>
          </cell>
          <cell r="J17">
            <v>4</v>
          </cell>
          <cell r="K17">
            <v>4</v>
          </cell>
          <cell r="L17">
            <v>3</v>
          </cell>
          <cell r="M17">
            <v>111.43921379310346</v>
          </cell>
        </row>
        <row r="18">
          <cell r="B18" t="str">
            <v>姚家杰</v>
          </cell>
          <cell r="C18">
            <v>2.927</v>
          </cell>
          <cell r="D18">
            <v>40</v>
          </cell>
          <cell r="E18">
            <v>77.979310344827596</v>
          </cell>
          <cell r="F18">
            <v>79.27</v>
          </cell>
          <cell r="G18">
            <v>60</v>
          </cell>
          <cell r="H18">
            <v>18</v>
          </cell>
          <cell r="K18">
            <v>6</v>
          </cell>
          <cell r="M18">
            <v>100.95579310344827</v>
          </cell>
        </row>
        <row r="19">
          <cell r="B19" t="str">
            <v>王伯南</v>
          </cell>
          <cell r="C19">
            <v>4.4039999999999999</v>
          </cell>
          <cell r="D19">
            <v>3</v>
          </cell>
          <cell r="E19">
            <v>81.87586206896556</v>
          </cell>
          <cell r="F19">
            <v>94.04</v>
          </cell>
          <cell r="G19">
            <v>88</v>
          </cell>
          <cell r="H19">
            <v>0.1</v>
          </cell>
          <cell r="J19">
            <v>3</v>
          </cell>
          <cell r="L19">
            <v>3</v>
          </cell>
          <cell r="M19">
            <v>95.886758620689662</v>
          </cell>
        </row>
        <row r="20">
          <cell r="B20" t="str">
            <v>陈硕</v>
          </cell>
          <cell r="C20">
            <v>3.6880000000000002</v>
          </cell>
          <cell r="D20">
            <v>15</v>
          </cell>
          <cell r="E20">
            <v>83.83793103448275</v>
          </cell>
          <cell r="F20">
            <v>86.88</v>
          </cell>
          <cell r="G20">
            <v>86</v>
          </cell>
          <cell r="H20">
            <v>0.6</v>
          </cell>
          <cell r="K20">
            <v>4</v>
          </cell>
          <cell r="L20">
            <v>3</v>
          </cell>
          <cell r="M20">
            <v>93.479379310344811</v>
          </cell>
        </row>
        <row r="21">
          <cell r="B21" t="str">
            <v>张博文</v>
          </cell>
          <cell r="C21">
            <v>3.238</v>
          </cell>
          <cell r="D21">
            <v>32</v>
          </cell>
          <cell r="E21">
            <v>88.167126436781643</v>
          </cell>
          <cell r="F21">
            <v>82.38</v>
          </cell>
          <cell r="G21">
            <v>75</v>
          </cell>
          <cell r="H21">
            <v>9</v>
          </cell>
          <cell r="J21">
            <v>0.5</v>
          </cell>
          <cell r="K21">
            <v>0</v>
          </cell>
          <cell r="M21">
            <v>92.878137931034487</v>
          </cell>
        </row>
        <row r="22">
          <cell r="B22" t="str">
            <v>郑子航</v>
          </cell>
          <cell r="C22" t="str">
            <v>2.962</v>
          </cell>
          <cell r="D22">
            <v>38</v>
          </cell>
          <cell r="E22">
            <v>83.04482758620685</v>
          </cell>
          <cell r="F22">
            <v>79.599999999999994</v>
          </cell>
          <cell r="G22">
            <v>65</v>
          </cell>
          <cell r="H22">
            <v>1</v>
          </cell>
          <cell r="J22">
            <v>5</v>
          </cell>
          <cell r="K22">
            <v>4</v>
          </cell>
          <cell r="M22">
            <v>89.173448275862057</v>
          </cell>
        </row>
        <row r="23">
          <cell r="B23" t="str">
            <v>陈景宇</v>
          </cell>
          <cell r="C23">
            <v>3.4359999999999999</v>
          </cell>
          <cell r="D23">
            <v>25</v>
          </cell>
          <cell r="E23">
            <v>85.254022988505753</v>
          </cell>
          <cell r="F23">
            <v>84.36</v>
          </cell>
          <cell r="G23">
            <v>70</v>
          </cell>
          <cell r="H23">
            <v>0</v>
          </cell>
          <cell r="I23">
            <v>0.75</v>
          </cell>
          <cell r="J23">
            <v>2.75</v>
          </cell>
          <cell r="K23">
            <v>0.3</v>
          </cell>
          <cell r="L23">
            <v>0</v>
          </cell>
          <cell r="M23">
            <v>86.992206896551721</v>
          </cell>
        </row>
        <row r="24">
          <cell r="B24" t="str">
            <v>王林</v>
          </cell>
          <cell r="C24" t="str">
            <v>3.358</v>
          </cell>
          <cell r="D24">
            <v>30</v>
          </cell>
          <cell r="E24">
            <v>86.444827586206898</v>
          </cell>
          <cell r="F24">
            <v>83.58</v>
          </cell>
          <cell r="G24">
            <v>81</v>
          </cell>
          <cell r="M24">
            <v>84.181448275862067</v>
          </cell>
        </row>
        <row r="25">
          <cell r="B25" t="str">
            <v>梁美琪</v>
          </cell>
          <cell r="C25" t="str">
            <v>3.383</v>
          </cell>
          <cell r="D25">
            <v>28</v>
          </cell>
          <cell r="E25">
            <v>85.444827586206898</v>
          </cell>
          <cell r="F25">
            <v>83.83</v>
          </cell>
          <cell r="G25">
            <v>76</v>
          </cell>
          <cell r="M25">
            <v>83.531448275862061</v>
          </cell>
        </row>
        <row r="26">
          <cell r="B26" t="str">
            <v>毛徐彬</v>
          </cell>
          <cell r="C26" t="str">
            <v>3.683</v>
          </cell>
          <cell r="D26">
            <v>16</v>
          </cell>
          <cell r="E26">
            <v>79.444827586206898</v>
          </cell>
          <cell r="F26">
            <v>86.83</v>
          </cell>
          <cell r="G26" t="str">
            <v>76</v>
          </cell>
          <cell r="M26">
            <v>83.531448275862061</v>
          </cell>
        </row>
        <row r="27">
          <cell r="B27" t="str">
            <v>金旭晨</v>
          </cell>
          <cell r="C27" t="str">
            <v>3.663</v>
          </cell>
          <cell r="D27">
            <v>20</v>
          </cell>
          <cell r="E27">
            <v>80.444827586206898</v>
          </cell>
          <cell r="F27">
            <v>86.63</v>
          </cell>
          <cell r="G27" t="str">
            <v>72</v>
          </cell>
          <cell r="M27">
            <v>83.311448275862062</v>
          </cell>
        </row>
        <row r="28">
          <cell r="B28" t="str">
            <v>方毅</v>
          </cell>
          <cell r="C28" t="str">
            <v>3.45</v>
          </cell>
          <cell r="D28">
            <v>24</v>
          </cell>
          <cell r="E28">
            <v>83.444827586206898</v>
          </cell>
          <cell r="F28">
            <v>84.5</v>
          </cell>
          <cell r="G28">
            <v>75</v>
          </cell>
          <cell r="M28">
            <v>83.23344827586206</v>
          </cell>
        </row>
        <row r="29">
          <cell r="B29" t="str">
            <v>胡至盈</v>
          </cell>
          <cell r="C29" t="str">
            <v>3.471</v>
          </cell>
          <cell r="D29">
            <v>22</v>
          </cell>
          <cell r="E29">
            <v>81.444827586206898</v>
          </cell>
          <cell r="F29">
            <v>84.710000000000008</v>
          </cell>
          <cell r="G29" t="str">
            <v>75</v>
          </cell>
          <cell r="M29">
            <v>82.75944827586207</v>
          </cell>
        </row>
        <row r="30">
          <cell r="B30" t="str">
            <v>黄伟搏</v>
          </cell>
          <cell r="C30" t="str">
            <v>3.11</v>
          </cell>
          <cell r="D30">
            <v>35</v>
          </cell>
          <cell r="E30">
            <v>87.444827586206898</v>
          </cell>
          <cell r="F30">
            <v>81.099999999999994</v>
          </cell>
          <cell r="G30">
            <v>78</v>
          </cell>
          <cell r="M30">
            <v>82.693448275862067</v>
          </cell>
        </row>
        <row r="31">
          <cell r="B31" t="str">
            <v>李恩格</v>
          </cell>
          <cell r="C31" t="str">
            <v>3.421</v>
          </cell>
          <cell r="D31">
            <v>26</v>
          </cell>
          <cell r="E31">
            <v>84.444827586206898</v>
          </cell>
          <cell r="F31">
            <v>84.210000000000008</v>
          </cell>
          <cell r="G31">
            <v>68</v>
          </cell>
          <cell r="M31">
            <v>82.659448275862061</v>
          </cell>
        </row>
        <row r="32">
          <cell r="B32" t="str">
            <v>刘浩然</v>
          </cell>
          <cell r="C32" t="str">
            <v>3.467</v>
          </cell>
          <cell r="D32">
            <v>23</v>
          </cell>
          <cell r="E32">
            <v>82.444827586206898</v>
          </cell>
          <cell r="F32">
            <v>84.67</v>
          </cell>
          <cell r="G32" t="str">
            <v>70</v>
          </cell>
          <cell r="M32">
            <v>82.535448275862066</v>
          </cell>
        </row>
        <row r="33">
          <cell r="B33" t="str">
            <v>徐天恒</v>
          </cell>
          <cell r="C33" t="str">
            <v>3.695</v>
          </cell>
          <cell r="D33">
            <v>14</v>
          </cell>
          <cell r="E33">
            <v>76.362068965517253</v>
          </cell>
          <cell r="F33">
            <v>86.949999999999989</v>
          </cell>
          <cell r="G33" t="str">
            <v>65</v>
          </cell>
          <cell r="M33">
            <v>81.578620689655168</v>
          </cell>
        </row>
        <row r="34">
          <cell r="B34" t="str">
            <v>董永浩</v>
          </cell>
          <cell r="C34" t="str">
            <v>3.673</v>
          </cell>
          <cell r="D34">
            <v>18</v>
          </cell>
          <cell r="E34">
            <v>76.410344827586243</v>
          </cell>
          <cell r="F34">
            <v>86.73</v>
          </cell>
          <cell r="G34">
            <v>61</v>
          </cell>
          <cell r="M34">
            <v>81.061103448275873</v>
          </cell>
        </row>
        <row r="35">
          <cell r="B35" t="str">
            <v>冯宇帆</v>
          </cell>
          <cell r="C35" t="str">
            <v>2.248</v>
          </cell>
          <cell r="D35">
            <v>50</v>
          </cell>
          <cell r="E35">
            <v>93.444827586206898</v>
          </cell>
          <cell r="F35">
            <v>72.48</v>
          </cell>
          <cell r="G35">
            <v>95</v>
          </cell>
          <cell r="M35">
            <v>81.02144827586207</v>
          </cell>
        </row>
        <row r="36">
          <cell r="B36" t="str">
            <v>曾凤金</v>
          </cell>
          <cell r="C36" t="str">
            <v>3.271</v>
          </cell>
          <cell r="D36">
            <v>31</v>
          </cell>
          <cell r="E36">
            <v>76.313793103448305</v>
          </cell>
          <cell r="F36">
            <v>82.710000000000008</v>
          </cell>
          <cell r="G36">
            <v>83</v>
          </cell>
          <cell r="M36">
            <v>80.820137931034495</v>
          </cell>
        </row>
        <row r="37">
          <cell r="B37" t="str">
            <v>何志强</v>
          </cell>
          <cell r="C37" t="str">
            <v>2.908</v>
          </cell>
          <cell r="D37">
            <v>41</v>
          </cell>
          <cell r="E37">
            <v>88.444827586206898</v>
          </cell>
          <cell r="F37">
            <v>79.08</v>
          </cell>
          <cell r="G37">
            <v>68</v>
          </cell>
          <cell r="M37">
            <v>80.781448275862061</v>
          </cell>
        </row>
        <row r="38">
          <cell r="B38" t="str">
            <v>邵福田</v>
          </cell>
          <cell r="C38" t="str">
            <v>3.383</v>
          </cell>
          <cell r="D38">
            <v>27</v>
          </cell>
          <cell r="E38">
            <v>76.637931034482747</v>
          </cell>
          <cell r="F38">
            <v>83.83</v>
          </cell>
          <cell r="G38" t="str">
            <v>73</v>
          </cell>
          <cell r="M38">
            <v>80.58937931034481</v>
          </cell>
        </row>
        <row r="39">
          <cell r="B39" t="str">
            <v>竺琛琛</v>
          </cell>
          <cell r="C39" t="str">
            <v>2.452</v>
          </cell>
          <cell r="D39">
            <v>47</v>
          </cell>
          <cell r="E39">
            <v>91.444827586206898</v>
          </cell>
          <cell r="F39">
            <v>74.52</v>
          </cell>
          <cell r="G39">
            <v>80</v>
          </cell>
          <cell r="M39">
            <v>80.145448275862066</v>
          </cell>
        </row>
        <row r="40">
          <cell r="B40" t="str">
            <v>李艳</v>
          </cell>
          <cell r="C40" t="str">
            <v>3.377</v>
          </cell>
          <cell r="D40">
            <v>29</v>
          </cell>
          <cell r="E40">
            <v>75.541379310344794</v>
          </cell>
          <cell r="F40">
            <v>83.77</v>
          </cell>
          <cell r="G40">
            <v>71</v>
          </cell>
          <cell r="M40">
            <v>80.02441379310342</v>
          </cell>
        </row>
        <row r="41">
          <cell r="B41" t="str">
            <v>潘文俊</v>
          </cell>
          <cell r="C41" t="str">
            <v>3.073</v>
          </cell>
          <cell r="D41">
            <v>36</v>
          </cell>
          <cell r="E41">
            <v>74.955172413793093</v>
          </cell>
          <cell r="F41">
            <v>80.73</v>
          </cell>
          <cell r="G41" t="str">
            <v>88</v>
          </cell>
          <cell r="M41">
            <v>79.724551724137925</v>
          </cell>
        </row>
        <row r="42">
          <cell r="B42" t="str">
            <v>张博雯</v>
          </cell>
          <cell r="C42" t="str">
            <v>2.746</v>
          </cell>
          <cell r="D42">
            <v>43</v>
          </cell>
          <cell r="E42">
            <v>89.444827586206898</v>
          </cell>
          <cell r="F42">
            <v>77.460000000000008</v>
          </cell>
          <cell r="G42">
            <v>63</v>
          </cell>
          <cell r="M42">
            <v>79.609448275862079</v>
          </cell>
        </row>
        <row r="43">
          <cell r="B43" t="str">
            <v>沈一超</v>
          </cell>
          <cell r="C43" t="str">
            <v>2.448</v>
          </cell>
          <cell r="D43">
            <v>48</v>
          </cell>
          <cell r="E43">
            <v>92.444827586206898</v>
          </cell>
          <cell r="F43">
            <v>74.48</v>
          </cell>
          <cell r="G43">
            <v>70</v>
          </cell>
          <cell r="M43">
            <v>79.421448275862076</v>
          </cell>
        </row>
        <row r="44">
          <cell r="B44" t="str">
            <v>金丙翁</v>
          </cell>
          <cell r="C44" t="str">
            <v>2.508</v>
          </cell>
          <cell r="D44">
            <v>46</v>
          </cell>
          <cell r="E44">
            <v>90.444827586206898</v>
          </cell>
          <cell r="F44">
            <v>75.08</v>
          </cell>
          <cell r="G44">
            <v>64</v>
          </cell>
          <cell r="M44">
            <v>78.581448275862073</v>
          </cell>
        </row>
        <row r="45">
          <cell r="B45" t="str">
            <v>黄意岚</v>
          </cell>
          <cell r="C45" t="str">
            <v>3.03</v>
          </cell>
          <cell r="D45">
            <v>37</v>
          </cell>
          <cell r="E45">
            <v>76.293103448275843</v>
          </cell>
          <cell r="F45">
            <v>80.3</v>
          </cell>
          <cell r="G45">
            <v>75</v>
          </cell>
          <cell r="M45">
            <v>78.567931034482754</v>
          </cell>
        </row>
        <row r="46">
          <cell r="B46" t="str">
            <v>童文源</v>
          </cell>
          <cell r="C46">
            <v>3.1709999999999998</v>
          </cell>
          <cell r="D46">
            <v>34</v>
          </cell>
          <cell r="E46">
            <v>75.420689655172453</v>
          </cell>
          <cell r="F46">
            <v>81.709999999999994</v>
          </cell>
          <cell r="G46">
            <v>68.5</v>
          </cell>
          <cell r="M46">
            <v>78.502206896551726</v>
          </cell>
        </row>
        <row r="47">
          <cell r="B47" t="str">
            <v>刘尚</v>
          </cell>
          <cell r="C47" t="str">
            <v>2.165</v>
          </cell>
          <cell r="D47">
            <v>52</v>
          </cell>
          <cell r="E47">
            <v>94.444827586206898</v>
          </cell>
          <cell r="F47">
            <v>71.650000000000006</v>
          </cell>
          <cell r="G47">
            <v>66</v>
          </cell>
          <cell r="M47">
            <v>77.923448275862057</v>
          </cell>
        </row>
        <row r="48">
          <cell r="B48" t="str">
            <v>吴俊</v>
          </cell>
          <cell r="C48" t="str">
            <v>3.175</v>
          </cell>
          <cell r="D48">
            <v>33</v>
          </cell>
          <cell r="E48">
            <v>75.520689655172447</v>
          </cell>
          <cell r="F48">
            <v>81.75</v>
          </cell>
          <cell r="G48" t="str">
            <v>62</v>
          </cell>
          <cell r="M48">
            <v>77.906206896551737</v>
          </cell>
        </row>
        <row r="49">
          <cell r="B49" t="str">
            <v>许雨薇</v>
          </cell>
          <cell r="C49" t="str">
            <v>2.932</v>
          </cell>
          <cell r="D49">
            <v>39</v>
          </cell>
          <cell r="E49">
            <v>76.196551724137947</v>
          </cell>
          <cell r="F49">
            <v>79.319999999999993</v>
          </cell>
          <cell r="G49" t="str">
            <v>69</v>
          </cell>
          <cell r="M49">
            <v>77.350965517241377</v>
          </cell>
        </row>
        <row r="50">
          <cell r="B50" t="str">
            <v>胡王青</v>
          </cell>
          <cell r="C50" t="str">
            <v>2.812</v>
          </cell>
          <cell r="D50">
            <v>42</v>
          </cell>
          <cell r="E50">
            <v>75.441379310344843</v>
          </cell>
          <cell r="F50">
            <v>78.12</v>
          </cell>
          <cell r="G50">
            <v>73</v>
          </cell>
          <cell r="M50">
            <v>76.80441379310345</v>
          </cell>
        </row>
        <row r="51">
          <cell r="B51" t="str">
            <v>张开心</v>
          </cell>
          <cell r="C51" t="str">
            <v>2.738</v>
          </cell>
          <cell r="D51">
            <v>44</v>
          </cell>
          <cell r="E51">
            <v>76.444827586206898</v>
          </cell>
          <cell r="F51">
            <v>77.38</v>
          </cell>
          <cell r="G51" t="str">
            <v>60</v>
          </cell>
          <cell r="M51">
            <v>75.361448275862074</v>
          </cell>
        </row>
        <row r="52">
          <cell r="B52" t="str">
            <v>杨磊</v>
          </cell>
          <cell r="C52" t="str">
            <v>1.615</v>
          </cell>
          <cell r="D52">
            <v>57</v>
          </cell>
          <cell r="E52">
            <v>95.444827586206898</v>
          </cell>
          <cell r="F52">
            <v>66.150000000000006</v>
          </cell>
          <cell r="G52">
            <v>66</v>
          </cell>
          <cell r="M52">
            <v>74.923448275862071</v>
          </cell>
        </row>
        <row r="53">
          <cell r="B53" t="str">
            <v>潘弘源</v>
          </cell>
          <cell r="C53" t="str">
            <v>2.648</v>
          </cell>
          <cell r="D53">
            <v>45</v>
          </cell>
          <cell r="E53">
            <v>74.596551724137953</v>
          </cell>
          <cell r="F53">
            <v>76.48</v>
          </cell>
          <cell r="G53" t="str">
            <v>57</v>
          </cell>
          <cell r="M53">
            <v>73.966965517241391</v>
          </cell>
        </row>
        <row r="54">
          <cell r="B54" t="str">
            <v>倪畅</v>
          </cell>
          <cell r="C54" t="str">
            <v>2.437</v>
          </cell>
          <cell r="D54">
            <v>49</v>
          </cell>
          <cell r="E54">
            <v>75.755172413793105</v>
          </cell>
          <cell r="F54">
            <v>74.37</v>
          </cell>
          <cell r="G54" t="str">
            <v>64</v>
          </cell>
          <cell r="M54">
            <v>73.74855172413794</v>
          </cell>
        </row>
        <row r="55">
          <cell r="B55" t="str">
            <v>方科淯</v>
          </cell>
          <cell r="C55" t="str">
            <v>2.227</v>
          </cell>
          <cell r="D55">
            <v>51</v>
          </cell>
          <cell r="E55">
            <v>76.237931034482799</v>
          </cell>
          <cell r="F55">
            <v>72.27</v>
          </cell>
          <cell r="G55">
            <v>69</v>
          </cell>
          <cell r="M55">
            <v>73.133379310344836</v>
          </cell>
        </row>
        <row r="56">
          <cell r="B56" t="str">
            <v>康伯龙</v>
          </cell>
          <cell r="C56" t="str">
            <v>1.244</v>
          </cell>
          <cell r="D56">
            <v>59</v>
          </cell>
          <cell r="E56">
            <v>96.444827586206898</v>
          </cell>
          <cell r="F56">
            <v>62.44</v>
          </cell>
          <cell r="G56">
            <v>66</v>
          </cell>
          <cell r="M56">
            <v>72.99744827586207</v>
          </cell>
        </row>
        <row r="57">
          <cell r="B57" t="str">
            <v>李应时</v>
          </cell>
          <cell r="C57" t="str">
            <v>2.088</v>
          </cell>
          <cell r="D57">
            <v>53</v>
          </cell>
          <cell r="E57">
            <v>76.368965517241406</v>
          </cell>
          <cell r="F57">
            <v>70.88</v>
          </cell>
          <cell r="G57">
            <v>70</v>
          </cell>
          <cell r="M57">
            <v>72.438689655172425</v>
          </cell>
        </row>
        <row r="58">
          <cell r="B58" t="str">
            <v>要晓奇</v>
          </cell>
          <cell r="C58" t="str">
            <v>1.955</v>
          </cell>
          <cell r="D58">
            <v>54</v>
          </cell>
          <cell r="E58">
            <v>74.762068965517244</v>
          </cell>
          <cell r="F58">
            <v>69.55</v>
          </cell>
          <cell r="G58" t="str">
            <v>81</v>
          </cell>
          <cell r="M58">
            <v>72.25862068965516</v>
          </cell>
        </row>
        <row r="59">
          <cell r="B59" t="str">
            <v>孙度</v>
          </cell>
          <cell r="C59" t="str">
            <v>1.866</v>
          </cell>
          <cell r="D59">
            <v>56</v>
          </cell>
          <cell r="E59">
            <v>76.179310344827599</v>
          </cell>
          <cell r="F59">
            <v>68.66</v>
          </cell>
          <cell r="G59" t="str">
            <v>80</v>
          </cell>
          <cell r="M59">
            <v>72.04979310344828</v>
          </cell>
        </row>
        <row r="60">
          <cell r="B60" t="str">
            <v>宾丹婷</v>
          </cell>
          <cell r="C60" t="str">
            <v>1.904</v>
          </cell>
          <cell r="D60">
            <v>55</v>
          </cell>
          <cell r="E60">
            <v>75.293103448275843</v>
          </cell>
          <cell r="F60">
            <v>69.039999999999992</v>
          </cell>
          <cell r="G60">
            <v>70</v>
          </cell>
          <cell r="M60">
            <v>71.011931034482743</v>
          </cell>
        </row>
        <row r="61">
          <cell r="B61" t="str">
            <v>吴国栋</v>
          </cell>
          <cell r="C61" t="str">
            <v>0.375</v>
          </cell>
          <cell r="D61">
            <v>60</v>
          </cell>
          <cell r="E61">
            <v>97.444827586206898</v>
          </cell>
          <cell r="F61">
            <v>53.75</v>
          </cell>
          <cell r="G61">
            <v>70</v>
          </cell>
          <cell r="M61">
            <v>68.48344827586206</v>
          </cell>
        </row>
        <row r="62">
          <cell r="B62" t="str">
            <v>宋俊泽</v>
          </cell>
          <cell r="C62" t="str">
            <v>1.311</v>
          </cell>
          <cell r="D62">
            <v>58</v>
          </cell>
          <cell r="E62">
            <v>79.086206896551744</v>
          </cell>
          <cell r="F62">
            <v>63.11</v>
          </cell>
          <cell r="G62" t="str">
            <v>65</v>
          </cell>
          <cell r="M62">
            <v>68.091862068965526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4">
          <cell r="B4" t="str">
            <v>胡曜珺</v>
          </cell>
          <cell r="C4">
            <v>4.32</v>
          </cell>
          <cell r="D4">
            <v>1</v>
          </cell>
          <cell r="E4">
            <v>85.58</v>
          </cell>
          <cell r="F4">
            <v>93.2</v>
          </cell>
          <cell r="G4">
            <v>82</v>
          </cell>
          <cell r="H4">
            <v>14.5</v>
          </cell>
          <cell r="I4">
            <v>0.1</v>
          </cell>
          <cell r="J4">
            <v>1</v>
          </cell>
          <cell r="K4">
            <v>2</v>
          </cell>
          <cell r="L4">
            <v>6</v>
          </cell>
          <cell r="M4">
            <v>113.39400000000001</v>
          </cell>
        </row>
        <row r="5">
          <cell r="B5" t="str">
            <v>王超亚</v>
          </cell>
          <cell r="C5">
            <v>3.5910000000000002</v>
          </cell>
          <cell r="D5">
            <v>5</v>
          </cell>
          <cell r="E5">
            <v>80.333636363636373</v>
          </cell>
          <cell r="F5">
            <v>85.91</v>
          </cell>
          <cell r="G5">
            <v>85.5</v>
          </cell>
          <cell r="H5">
            <v>11.5</v>
          </cell>
          <cell r="I5">
            <v>0</v>
          </cell>
          <cell r="J5">
            <v>0.25</v>
          </cell>
          <cell r="K5">
            <v>2</v>
          </cell>
          <cell r="L5">
            <v>3</v>
          </cell>
          <cell r="M5">
            <v>100.94609090909091</v>
          </cell>
        </row>
        <row r="6">
          <cell r="B6" t="str">
            <v>吕星亮</v>
          </cell>
          <cell r="C6">
            <v>3.87</v>
          </cell>
          <cell r="D6">
            <v>2</v>
          </cell>
          <cell r="E6">
            <v>82.65</v>
          </cell>
          <cell r="F6">
            <v>88.7</v>
          </cell>
          <cell r="G6">
            <v>85</v>
          </cell>
          <cell r="H6">
            <v>9.6</v>
          </cell>
          <cell r="I6">
            <v>0</v>
          </cell>
          <cell r="J6">
            <v>1.5</v>
          </cell>
          <cell r="K6">
            <v>0</v>
          </cell>
          <cell r="L6">
            <v>0</v>
          </cell>
          <cell r="M6">
            <v>97.614999999999995</v>
          </cell>
        </row>
        <row r="7">
          <cell r="B7" t="str">
            <v>陶汶慧</v>
          </cell>
          <cell r="C7">
            <v>3.3239999999999998</v>
          </cell>
          <cell r="D7">
            <v>11</v>
          </cell>
          <cell r="E7">
            <v>85.740000000000009</v>
          </cell>
          <cell r="F7">
            <v>83.24</v>
          </cell>
          <cell r="G7">
            <v>87.5</v>
          </cell>
          <cell r="H7">
            <v>3.5</v>
          </cell>
          <cell r="I7">
            <v>0.75</v>
          </cell>
          <cell r="J7">
            <v>2</v>
          </cell>
          <cell r="K7">
            <v>2</v>
          </cell>
          <cell r="L7">
            <v>3</v>
          </cell>
          <cell r="M7">
            <v>95.665999999999997</v>
          </cell>
        </row>
        <row r="8">
          <cell r="B8" t="str">
            <v>陆辰昊</v>
          </cell>
          <cell r="C8">
            <v>3.355</v>
          </cell>
          <cell r="D8">
            <v>9</v>
          </cell>
          <cell r="E8">
            <v>78.28</v>
          </cell>
          <cell r="F8">
            <v>83.55</v>
          </cell>
          <cell r="G8">
            <v>76</v>
          </cell>
          <cell r="H8">
            <v>5.5</v>
          </cell>
          <cell r="I8">
            <v>0</v>
          </cell>
          <cell r="J8">
            <v>0</v>
          </cell>
          <cell r="K8">
            <v>2</v>
          </cell>
          <cell r="L8">
            <v>5</v>
          </cell>
          <cell r="M8">
            <v>93.713999999999984</v>
          </cell>
        </row>
        <row r="9">
          <cell r="B9" t="str">
            <v>徐雯欣</v>
          </cell>
          <cell r="C9">
            <v>3.7959999999999998</v>
          </cell>
          <cell r="D9">
            <v>3</v>
          </cell>
          <cell r="E9">
            <v>79.012</v>
          </cell>
          <cell r="F9">
            <v>87.960000000000008</v>
          </cell>
          <cell r="G9">
            <v>76.5</v>
          </cell>
          <cell r="H9">
            <v>0</v>
          </cell>
          <cell r="I9">
            <v>0.75</v>
          </cell>
          <cell r="J9">
            <v>1</v>
          </cell>
          <cell r="K9">
            <v>0</v>
          </cell>
          <cell r="L9">
            <v>6</v>
          </cell>
          <cell r="M9">
            <v>91.879600000000011</v>
          </cell>
        </row>
        <row r="10">
          <cell r="B10" t="str">
            <v>龙宗林</v>
          </cell>
          <cell r="C10">
            <v>3.294</v>
          </cell>
          <cell r="D10">
            <v>12</v>
          </cell>
          <cell r="E10">
            <v>82.56</v>
          </cell>
          <cell r="F10">
            <v>82.94</v>
          </cell>
          <cell r="G10">
            <v>93.5</v>
          </cell>
          <cell r="H10">
            <v>0.2</v>
          </cell>
          <cell r="I10">
            <v>0</v>
          </cell>
          <cell r="J10">
            <v>0</v>
          </cell>
          <cell r="K10">
            <v>2</v>
          </cell>
          <cell r="L10">
            <v>3</v>
          </cell>
          <cell r="M10">
            <v>89.081999999999994</v>
          </cell>
        </row>
        <row r="11">
          <cell r="B11" t="str">
            <v>章悦涛</v>
          </cell>
          <cell r="C11">
            <v>3.61</v>
          </cell>
          <cell r="D11">
            <v>4</v>
          </cell>
          <cell r="E11">
            <v>82.740000000000009</v>
          </cell>
          <cell r="F11">
            <v>86.1</v>
          </cell>
          <cell r="G11">
            <v>64</v>
          </cell>
          <cell r="H11">
            <v>3.5</v>
          </cell>
          <cell r="I11">
            <v>0</v>
          </cell>
          <cell r="J11">
            <v>2.5</v>
          </cell>
          <cell r="K11">
            <v>0</v>
          </cell>
          <cell r="L11">
            <v>0</v>
          </cell>
          <cell r="M11">
            <v>88.882000000000005</v>
          </cell>
        </row>
        <row r="12">
          <cell r="B12" t="str">
            <v>温易凡</v>
          </cell>
          <cell r="C12">
            <v>3.1139999999999999</v>
          </cell>
          <cell r="D12">
            <v>13</v>
          </cell>
          <cell r="E12">
            <v>78.900000000000006</v>
          </cell>
          <cell r="F12">
            <v>81.14</v>
          </cell>
          <cell r="G12">
            <v>74.5</v>
          </cell>
          <cell r="H12">
            <v>1.5</v>
          </cell>
          <cell r="I12">
            <v>0</v>
          </cell>
          <cell r="J12">
            <v>3.125</v>
          </cell>
          <cell r="K12">
            <v>0</v>
          </cell>
          <cell r="L12">
            <v>3</v>
          </cell>
          <cell r="M12">
            <v>87.429000000000002</v>
          </cell>
        </row>
        <row r="13">
          <cell r="B13" t="str">
            <v>王舒蕾</v>
          </cell>
          <cell r="C13">
            <v>3.5670000000000002</v>
          </cell>
          <cell r="D13">
            <v>6</v>
          </cell>
          <cell r="E13">
            <v>78.037499999999994</v>
          </cell>
          <cell r="F13">
            <v>85.67</v>
          </cell>
          <cell r="G13">
            <v>80.5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  <cell r="M13">
            <v>85.863249999999994</v>
          </cell>
        </row>
        <row r="14">
          <cell r="B14" t="str">
            <v>金丰正</v>
          </cell>
          <cell r="C14">
            <v>3.4950000000000001</v>
          </cell>
          <cell r="D14">
            <v>8</v>
          </cell>
          <cell r="E14">
            <v>78.63000000000001</v>
          </cell>
          <cell r="F14">
            <v>84.95</v>
          </cell>
          <cell r="G14">
            <v>63</v>
          </cell>
          <cell r="H14">
            <v>0</v>
          </cell>
          <cell r="I14">
            <v>0</v>
          </cell>
          <cell r="J14">
            <v>1.5</v>
          </cell>
          <cell r="K14">
            <v>0</v>
          </cell>
          <cell r="L14">
            <v>3</v>
          </cell>
          <cell r="M14">
            <v>85.358999999999995</v>
          </cell>
        </row>
        <row r="15">
          <cell r="B15" t="str">
            <v>徐致远</v>
          </cell>
          <cell r="C15">
            <v>3.056</v>
          </cell>
          <cell r="D15">
            <v>14</v>
          </cell>
          <cell r="E15">
            <v>80.540000000000006</v>
          </cell>
          <cell r="F15">
            <v>80.56</v>
          </cell>
          <cell r="G15">
            <v>81</v>
          </cell>
          <cell r="H15">
            <v>0</v>
          </cell>
          <cell r="I15">
            <v>0</v>
          </cell>
          <cell r="J15">
            <v>1.5</v>
          </cell>
          <cell r="K15">
            <v>0</v>
          </cell>
          <cell r="L15">
            <v>3</v>
          </cell>
          <cell r="M15">
            <v>85.097999999999999</v>
          </cell>
        </row>
        <row r="16">
          <cell r="B16" t="str">
            <v>吴志凯</v>
          </cell>
          <cell r="C16">
            <v>3.5150000000000001</v>
          </cell>
          <cell r="D16">
            <v>7</v>
          </cell>
          <cell r="E16">
            <v>77.205454545454543</v>
          </cell>
          <cell r="F16">
            <v>85.15</v>
          </cell>
          <cell r="G16">
            <v>65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3</v>
          </cell>
          <cell r="M16">
            <v>83.751636363636365</v>
          </cell>
        </row>
        <row r="17">
          <cell r="B17" t="str">
            <v>周沫</v>
          </cell>
          <cell r="C17">
            <v>3.0339999999999998</v>
          </cell>
          <cell r="D17">
            <v>15</v>
          </cell>
          <cell r="E17">
            <v>77.837272727272733</v>
          </cell>
          <cell r="F17">
            <v>80.34</v>
          </cell>
          <cell r="G17">
            <v>80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79.555181818181822</v>
          </cell>
        </row>
        <row r="18">
          <cell r="B18" t="str">
            <v>姚俊涛</v>
          </cell>
          <cell r="C18">
            <v>3.3380000000000001</v>
          </cell>
          <cell r="D18">
            <v>10</v>
          </cell>
          <cell r="E18">
            <v>76.993636363636369</v>
          </cell>
          <cell r="F18">
            <v>83.38</v>
          </cell>
          <cell r="G18">
            <v>62.5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79.376090909090905</v>
          </cell>
        </row>
        <row r="19">
          <cell r="B19" t="str">
            <v>韦静涛</v>
          </cell>
          <cell r="C19">
            <v>2.82</v>
          </cell>
          <cell r="D19">
            <v>17</v>
          </cell>
          <cell r="E19">
            <v>77.99727272727273</v>
          </cell>
          <cell r="F19">
            <v>78.2</v>
          </cell>
          <cell r="G19">
            <v>67.5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77.069181818181818</v>
          </cell>
        </row>
        <row r="20">
          <cell r="B20" t="str">
            <v>尤夏轩</v>
          </cell>
          <cell r="C20">
            <v>2.8450000000000002</v>
          </cell>
          <cell r="D20">
            <v>16</v>
          </cell>
          <cell r="E20">
            <v>77.437272727272727</v>
          </cell>
          <cell r="F20">
            <v>78.45</v>
          </cell>
          <cell r="G20">
            <v>65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76.801181818181817</v>
          </cell>
        </row>
        <row r="21">
          <cell r="B21" t="str">
            <v>裘丰</v>
          </cell>
          <cell r="C21">
            <v>2.4340000000000002</v>
          </cell>
          <cell r="D21">
            <v>19</v>
          </cell>
          <cell r="E21">
            <v>77.965454545454548</v>
          </cell>
          <cell r="F21">
            <v>74.34</v>
          </cell>
          <cell r="G21">
            <v>87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76.693636363636372</v>
          </cell>
        </row>
        <row r="22">
          <cell r="B22" t="str">
            <v>沈佳乐</v>
          </cell>
          <cell r="C22">
            <v>2.331</v>
          </cell>
          <cell r="D22">
            <v>20</v>
          </cell>
          <cell r="E22">
            <v>77.88545454545455</v>
          </cell>
          <cell r="F22">
            <v>73.31</v>
          </cell>
          <cell r="G22">
            <v>84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75.751636363636365</v>
          </cell>
        </row>
        <row r="23">
          <cell r="B23" t="str">
            <v>邱学彬</v>
          </cell>
          <cell r="C23">
            <v>2.6070000000000002</v>
          </cell>
          <cell r="D23">
            <v>18</v>
          </cell>
          <cell r="E23">
            <v>76.976363636363629</v>
          </cell>
          <cell r="F23">
            <v>76.069999999999993</v>
          </cell>
          <cell r="G23">
            <v>68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75.534909090909082</v>
          </cell>
        </row>
        <row r="24">
          <cell r="B24" t="str">
            <v>徐宇晖</v>
          </cell>
          <cell r="C24">
            <v>2.1190000000000002</v>
          </cell>
          <cell r="D24">
            <v>24</v>
          </cell>
          <cell r="E24">
            <v>78.197272727272733</v>
          </cell>
          <cell r="F24">
            <v>71.19</v>
          </cell>
          <cell r="G24">
            <v>81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74.273181818181811</v>
          </cell>
        </row>
        <row r="25">
          <cell r="B25" t="str">
            <v>田奕凡</v>
          </cell>
          <cell r="C25">
            <v>2.327</v>
          </cell>
          <cell r="D25">
            <v>21</v>
          </cell>
          <cell r="E25">
            <v>76.925454545454542</v>
          </cell>
          <cell r="F25">
            <v>73.27</v>
          </cell>
          <cell r="G25">
            <v>63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73.339636363636359</v>
          </cell>
        </row>
        <row r="26">
          <cell r="B26" t="str">
            <v>洪森杰</v>
          </cell>
          <cell r="C26">
            <v>2.081</v>
          </cell>
          <cell r="D26">
            <v>26</v>
          </cell>
          <cell r="E26">
            <v>78.230909090909094</v>
          </cell>
          <cell r="F26">
            <v>70.81</v>
          </cell>
          <cell r="G26">
            <v>73.5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73.305272727272722</v>
          </cell>
        </row>
        <row r="27">
          <cell r="B27" t="str">
            <v>范嘉鹏</v>
          </cell>
          <cell r="C27">
            <v>2.1379999999999999</v>
          </cell>
          <cell r="D27">
            <v>23</v>
          </cell>
          <cell r="E27">
            <v>77.236363636363635</v>
          </cell>
          <cell r="F27">
            <v>71.38</v>
          </cell>
          <cell r="G27">
            <v>65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72.498909090909081</v>
          </cell>
        </row>
        <row r="28">
          <cell r="B28" t="str">
            <v>潘志成</v>
          </cell>
          <cell r="C28">
            <v>2.117</v>
          </cell>
          <cell r="D28">
            <v>25</v>
          </cell>
          <cell r="E28">
            <v>76.805000000000007</v>
          </cell>
          <cell r="F28">
            <v>71.17</v>
          </cell>
          <cell r="G28">
            <v>37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69.4435</v>
          </cell>
        </row>
        <row r="29">
          <cell r="B29" t="str">
            <v>徐俊豪</v>
          </cell>
          <cell r="C29">
            <v>1.4730000000000001</v>
          </cell>
          <cell r="D29">
            <v>29</v>
          </cell>
          <cell r="E29">
            <v>77.816363636363633</v>
          </cell>
          <cell r="F29">
            <v>64.73</v>
          </cell>
          <cell r="G29">
            <v>70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69.182909090909092</v>
          </cell>
        </row>
        <row r="30">
          <cell r="B30" t="str">
            <v>周一名</v>
          </cell>
          <cell r="C30">
            <v>2.1840000000000002</v>
          </cell>
          <cell r="D30">
            <v>22</v>
          </cell>
          <cell r="E30">
            <v>76.565454545454543</v>
          </cell>
          <cell r="F30">
            <v>71.84</v>
          </cell>
          <cell r="G30">
            <v>30.5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69.123636363636351</v>
          </cell>
        </row>
        <row r="31">
          <cell r="B31" t="str">
            <v>任佳华</v>
          </cell>
          <cell r="C31">
            <v>1.518</v>
          </cell>
          <cell r="D31">
            <v>28</v>
          </cell>
          <cell r="E31">
            <v>78.047272727272727</v>
          </cell>
          <cell r="F31">
            <v>65.180000000000007</v>
          </cell>
          <cell r="G31">
            <v>65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69.022181818181821</v>
          </cell>
        </row>
        <row r="32">
          <cell r="B32" t="str">
            <v>王浩楠</v>
          </cell>
          <cell r="C32">
            <v>1.5840000000000001</v>
          </cell>
          <cell r="D32">
            <v>27</v>
          </cell>
          <cell r="E32">
            <v>76.685000000000002</v>
          </cell>
          <cell r="F32">
            <v>65.84</v>
          </cell>
          <cell r="G32">
            <v>62.5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68.759500000000003</v>
          </cell>
        </row>
        <row r="33">
          <cell r="B33" t="str">
            <v>陆海鹏</v>
          </cell>
          <cell r="C33">
            <v>1.214</v>
          </cell>
          <cell r="D33">
            <v>30</v>
          </cell>
          <cell r="E33">
            <v>76.965454545454548</v>
          </cell>
          <cell r="F33">
            <v>62.14</v>
          </cell>
          <cell r="G33">
            <v>82.5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68.623636363636365</v>
          </cell>
        </row>
        <row r="34">
          <cell r="B34" t="str">
            <v>张世卓</v>
          </cell>
          <cell r="C34">
            <v>1.0920000000000001</v>
          </cell>
          <cell r="D34">
            <v>31</v>
          </cell>
          <cell r="E34">
            <v>77.400000000000006</v>
          </cell>
          <cell r="F34">
            <v>60.92</v>
          </cell>
          <cell r="G34">
            <v>86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68.372</v>
          </cell>
        </row>
        <row r="35">
          <cell r="B35" t="str">
            <v>陈嘉栋</v>
          </cell>
          <cell r="C35">
            <v>0.98499999999999999</v>
          </cell>
          <cell r="D35">
            <v>34</v>
          </cell>
          <cell r="E35">
            <v>79.190909090909088</v>
          </cell>
          <cell r="F35">
            <v>59.85</v>
          </cell>
          <cell r="G35">
            <v>81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67.767272727272712</v>
          </cell>
        </row>
        <row r="36">
          <cell r="B36" t="str">
            <v>从林</v>
          </cell>
          <cell r="C36">
            <v>1.0149999999999999</v>
          </cell>
          <cell r="D36">
            <v>32</v>
          </cell>
          <cell r="E36">
            <v>76.75363636363636</v>
          </cell>
          <cell r="F36">
            <v>60.15</v>
          </cell>
          <cell r="G36">
            <v>65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65.6160909090909</v>
          </cell>
        </row>
        <row r="37">
          <cell r="B37" t="str">
            <v>周建龙</v>
          </cell>
          <cell r="C37">
            <v>0.995</v>
          </cell>
          <cell r="D37">
            <v>33</v>
          </cell>
          <cell r="E37">
            <v>76.433636363636367</v>
          </cell>
          <cell r="F37">
            <v>59.95</v>
          </cell>
          <cell r="G37">
            <v>66.5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65.550090909090912</v>
          </cell>
        </row>
        <row r="38">
          <cell r="B38" t="str">
            <v>杨滨宇</v>
          </cell>
          <cell r="C38">
            <v>0.97</v>
          </cell>
          <cell r="D38">
            <v>35</v>
          </cell>
          <cell r="E38">
            <v>76.776363636363641</v>
          </cell>
          <cell r="F38">
            <v>59.7</v>
          </cell>
          <cell r="G38">
            <v>66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65.452909090909088</v>
          </cell>
        </row>
        <row r="39">
          <cell r="B39" t="str">
            <v>叶晓鹏</v>
          </cell>
          <cell r="C39">
            <v>0.58599999999999997</v>
          </cell>
          <cell r="D39">
            <v>37</v>
          </cell>
          <cell r="E39">
            <v>78.350909090909084</v>
          </cell>
          <cell r="F39">
            <v>55.86</v>
          </cell>
          <cell r="G39">
            <v>79.5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64.971272727272719</v>
          </cell>
        </row>
        <row r="40">
          <cell r="B40" t="str">
            <v>李先</v>
          </cell>
          <cell r="C40">
            <v>0.53200000000000003</v>
          </cell>
          <cell r="D40">
            <v>38</v>
          </cell>
          <cell r="E40">
            <v>78.047272727272727</v>
          </cell>
          <cell r="F40">
            <v>55.32</v>
          </cell>
          <cell r="G40">
            <v>62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62.80618181818182</v>
          </cell>
        </row>
        <row r="41">
          <cell r="B41" t="str">
            <v>赵福景</v>
          </cell>
          <cell r="C41">
            <v>0.70799999999999996</v>
          </cell>
          <cell r="D41">
            <v>36</v>
          </cell>
          <cell r="E41">
            <v>77.88727272727273</v>
          </cell>
          <cell r="F41">
            <v>57.08</v>
          </cell>
          <cell r="G41">
            <v>32.5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60.864181818181819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4">
          <cell r="B4" t="str">
            <v>胡曜珺</v>
          </cell>
          <cell r="C4" t="str">
            <v>4.229</v>
          </cell>
          <cell r="D4" t="str">
            <v>1</v>
          </cell>
          <cell r="E4">
            <v>89.29</v>
          </cell>
          <cell r="F4">
            <v>92.29</v>
          </cell>
          <cell r="G4">
            <v>82</v>
          </cell>
          <cell r="H4">
            <v>35</v>
          </cell>
          <cell r="J4">
            <v>3</v>
          </cell>
          <cell r="M4">
            <v>128.36099999999999</v>
          </cell>
        </row>
        <row r="5">
          <cell r="B5" t="str">
            <v>王超亚</v>
          </cell>
          <cell r="C5" t="str">
            <v>3.985</v>
          </cell>
          <cell r="D5" t="str">
            <v>2</v>
          </cell>
          <cell r="E5">
            <v>83.79</v>
          </cell>
          <cell r="F5">
            <v>89.85</v>
          </cell>
          <cell r="G5">
            <v>75</v>
          </cell>
          <cell r="H5">
            <v>43.3</v>
          </cell>
          <cell r="J5">
            <v>0.5</v>
          </cell>
          <cell r="L5">
            <v>3</v>
          </cell>
          <cell r="M5">
            <v>133.34699999999998</v>
          </cell>
        </row>
        <row r="6">
          <cell r="B6" t="str">
            <v>金丰正</v>
          </cell>
          <cell r="C6" t="str">
            <v>3.94</v>
          </cell>
          <cell r="D6" t="str">
            <v>3</v>
          </cell>
          <cell r="E6">
            <v>81.48</v>
          </cell>
          <cell r="F6">
            <v>89.4</v>
          </cell>
          <cell r="G6">
            <v>66.5</v>
          </cell>
          <cell r="J6">
            <v>2.25</v>
          </cell>
          <cell r="M6">
            <v>86.983999999999995</v>
          </cell>
        </row>
        <row r="7">
          <cell r="B7" t="str">
            <v>王舒蕾</v>
          </cell>
          <cell r="C7" t="str">
            <v>3.933</v>
          </cell>
          <cell r="D7" t="str">
            <v>4</v>
          </cell>
          <cell r="E7">
            <v>77.72</v>
          </cell>
          <cell r="F7">
            <v>89.33</v>
          </cell>
          <cell r="G7">
            <v>74.5</v>
          </cell>
          <cell r="M7">
            <v>84.364000000000004</v>
          </cell>
        </row>
        <row r="8">
          <cell r="B8" t="str">
            <v>陶汶慧</v>
          </cell>
          <cell r="C8" t="str">
            <v>3.93</v>
          </cell>
          <cell r="D8" t="str">
            <v>5</v>
          </cell>
          <cell r="E8">
            <v>81.17</v>
          </cell>
          <cell r="F8">
            <v>89.300000000000011</v>
          </cell>
          <cell r="G8">
            <v>72.5</v>
          </cell>
          <cell r="H8">
            <v>15</v>
          </cell>
          <cell r="J8">
            <v>1</v>
          </cell>
          <cell r="M8">
            <v>101.181</v>
          </cell>
        </row>
        <row r="9">
          <cell r="B9" t="str">
            <v>章悦涛</v>
          </cell>
          <cell r="C9" t="str">
            <v>3.913</v>
          </cell>
          <cell r="D9" t="str">
            <v>6</v>
          </cell>
          <cell r="E9">
            <v>81.790000000000006</v>
          </cell>
          <cell r="F9">
            <v>89.13</v>
          </cell>
          <cell r="G9">
            <v>61</v>
          </cell>
          <cell r="H9">
            <v>46</v>
          </cell>
          <cell r="J9">
            <v>5</v>
          </cell>
          <cell r="M9">
            <v>134.11500000000001</v>
          </cell>
        </row>
        <row r="10">
          <cell r="B10" t="str">
            <v>徐雯欣</v>
          </cell>
          <cell r="C10" t="str">
            <v>3.882</v>
          </cell>
          <cell r="D10" t="str">
            <v>7</v>
          </cell>
          <cell r="E10">
            <v>79.67</v>
          </cell>
          <cell r="F10">
            <v>88.82</v>
          </cell>
          <cell r="G10">
            <v>77</v>
          </cell>
          <cell r="H10">
            <v>24</v>
          </cell>
          <cell r="J10">
            <v>4</v>
          </cell>
          <cell r="M10">
            <v>112.893</v>
          </cell>
        </row>
        <row r="11">
          <cell r="B11" t="str">
            <v>骆佳丹</v>
          </cell>
          <cell r="C11">
            <v>3.8679999999999999</v>
          </cell>
          <cell r="D11" t="str">
            <v>8</v>
          </cell>
          <cell r="E11">
            <v>79.39</v>
          </cell>
          <cell r="F11">
            <v>88.68</v>
          </cell>
          <cell r="G11">
            <v>86</v>
          </cell>
          <cell r="H11">
            <v>0.3</v>
          </cell>
          <cell r="M11">
            <v>85.924999999999997</v>
          </cell>
        </row>
        <row r="12">
          <cell r="B12" t="str">
            <v>吕星亮</v>
          </cell>
          <cell r="C12" t="str">
            <v>3.859</v>
          </cell>
          <cell r="D12" t="str">
            <v>9</v>
          </cell>
          <cell r="E12">
            <v>86.23</v>
          </cell>
          <cell r="F12">
            <v>88.59</v>
          </cell>
          <cell r="G12">
            <v>71</v>
          </cell>
          <cell r="H12">
            <v>30.75</v>
          </cell>
          <cell r="J12">
            <v>5</v>
          </cell>
          <cell r="L12">
            <v>5</v>
          </cell>
          <cell r="M12">
            <v>126.873</v>
          </cell>
        </row>
        <row r="13">
          <cell r="B13" t="str">
            <v>陆辰昊</v>
          </cell>
          <cell r="C13" t="str">
            <v>3.716</v>
          </cell>
          <cell r="D13" t="str">
            <v>10</v>
          </cell>
          <cell r="E13">
            <v>75.900000000000006</v>
          </cell>
          <cell r="F13">
            <v>87.16</v>
          </cell>
          <cell r="G13">
            <v>74.5</v>
          </cell>
          <cell r="M13">
            <v>82.516000000000005</v>
          </cell>
        </row>
        <row r="14">
          <cell r="B14" t="str">
            <v>龙宗林</v>
          </cell>
          <cell r="C14" t="str">
            <v>3.613</v>
          </cell>
          <cell r="D14" t="str">
            <v>11</v>
          </cell>
          <cell r="E14">
            <v>79.709999999999994</v>
          </cell>
          <cell r="F14">
            <v>86.13</v>
          </cell>
          <cell r="G14">
            <v>90</v>
          </cell>
          <cell r="H14">
            <v>6</v>
          </cell>
          <cell r="K14">
            <v>0.3</v>
          </cell>
          <cell r="M14">
            <v>90.891000000000005</v>
          </cell>
        </row>
        <row r="15">
          <cell r="B15" t="str">
            <v>吴志凯</v>
          </cell>
          <cell r="C15" t="str">
            <v>3.607</v>
          </cell>
          <cell r="D15" t="str">
            <v>12</v>
          </cell>
          <cell r="E15">
            <v>77.92</v>
          </cell>
          <cell r="F15">
            <v>86.07</v>
          </cell>
          <cell r="G15">
            <v>79.5</v>
          </cell>
          <cell r="M15">
            <v>82.968000000000004</v>
          </cell>
        </row>
        <row r="16">
          <cell r="B16" t="str">
            <v>温易凡</v>
          </cell>
          <cell r="C16" t="str">
            <v>3.463</v>
          </cell>
          <cell r="D16" t="str">
            <v>13</v>
          </cell>
          <cell r="E16">
            <v>83.53</v>
          </cell>
          <cell r="F16">
            <v>84.63</v>
          </cell>
          <cell r="G16">
            <v>71</v>
          </cell>
          <cell r="H16">
            <v>21</v>
          </cell>
          <cell r="J16">
            <v>3.25</v>
          </cell>
          <cell r="M16">
            <v>108.187</v>
          </cell>
        </row>
        <row r="17">
          <cell r="B17" t="str">
            <v>张超</v>
          </cell>
          <cell r="C17" t="str">
            <v>3.435</v>
          </cell>
          <cell r="D17" t="str">
            <v>14</v>
          </cell>
          <cell r="E17">
            <v>76</v>
          </cell>
          <cell r="F17">
            <v>84.35</v>
          </cell>
          <cell r="G17">
            <v>37.5</v>
          </cell>
          <cell r="M17">
            <v>77.16</v>
          </cell>
        </row>
        <row r="18">
          <cell r="B18" t="str">
            <v>姚俊涛</v>
          </cell>
          <cell r="C18" t="str">
            <v>3.37</v>
          </cell>
          <cell r="D18" t="str">
            <v>15</v>
          </cell>
          <cell r="E18">
            <v>75.7</v>
          </cell>
          <cell r="F18">
            <v>83.7</v>
          </cell>
          <cell r="G18">
            <v>68.5</v>
          </cell>
          <cell r="M18">
            <v>79.78</v>
          </cell>
        </row>
        <row r="19">
          <cell r="B19" t="str">
            <v>尤夏轩</v>
          </cell>
          <cell r="C19" t="str">
            <v>3.356</v>
          </cell>
          <cell r="D19" t="str">
            <v>16</v>
          </cell>
          <cell r="E19">
            <v>75.92</v>
          </cell>
          <cell r="F19">
            <v>83.56</v>
          </cell>
          <cell r="G19">
            <v>80.5</v>
          </cell>
          <cell r="M19">
            <v>80.962000000000003</v>
          </cell>
        </row>
        <row r="20">
          <cell r="B20" t="str">
            <v>徐致远</v>
          </cell>
          <cell r="C20" t="str">
            <v>3.341</v>
          </cell>
          <cell r="D20" t="str">
            <v>17</v>
          </cell>
          <cell r="E20">
            <v>75.83</v>
          </cell>
          <cell r="F20">
            <v>83.41</v>
          </cell>
          <cell r="G20">
            <v>37</v>
          </cell>
          <cell r="M20">
            <v>76.495000000000005</v>
          </cell>
        </row>
        <row r="21">
          <cell r="B21" t="str">
            <v>韦静涛</v>
          </cell>
          <cell r="C21" t="str">
            <v>3.333</v>
          </cell>
          <cell r="D21" t="str">
            <v>18</v>
          </cell>
          <cell r="E21">
            <v>75.789999999999992</v>
          </cell>
          <cell r="F21">
            <v>83.33</v>
          </cell>
          <cell r="G21">
            <v>74.5</v>
          </cell>
          <cell r="M21">
            <v>80.185000000000002</v>
          </cell>
        </row>
        <row r="22">
          <cell r="B22" t="str">
            <v>裘丰</v>
          </cell>
          <cell r="C22">
            <v>3.3220000000000001</v>
          </cell>
          <cell r="D22">
            <v>19</v>
          </cell>
          <cell r="E22">
            <v>81.99</v>
          </cell>
          <cell r="F22">
            <v>83.2</v>
          </cell>
          <cell r="G22">
            <v>74</v>
          </cell>
          <cell r="H22">
            <v>3.6</v>
          </cell>
          <cell r="I22">
            <v>0</v>
          </cell>
          <cell r="J22">
            <v>3</v>
          </cell>
          <cell r="K22">
            <v>0</v>
          </cell>
          <cell r="L22">
            <v>3</v>
          </cell>
          <cell r="M22">
            <v>91.516999999999996</v>
          </cell>
        </row>
        <row r="23">
          <cell r="B23" t="str">
            <v>邱学彬</v>
          </cell>
          <cell r="C23" t="str">
            <v>3.256</v>
          </cell>
          <cell r="D23" t="str">
            <v>20</v>
          </cell>
          <cell r="E23">
            <v>76.27000000000001</v>
          </cell>
          <cell r="F23">
            <v>82.56</v>
          </cell>
          <cell r="G23">
            <v>78</v>
          </cell>
          <cell r="M23">
            <v>80.216999999999999</v>
          </cell>
        </row>
        <row r="24">
          <cell r="B24" t="str">
            <v>周沫</v>
          </cell>
          <cell r="C24" t="str">
            <v>3.174</v>
          </cell>
          <cell r="D24" t="str">
            <v>21</v>
          </cell>
          <cell r="E24">
            <v>75.789999999999992</v>
          </cell>
          <cell r="F24">
            <v>81.739999999999995</v>
          </cell>
          <cell r="G24">
            <v>65</v>
          </cell>
          <cell r="M24">
            <v>78.280999999999992</v>
          </cell>
        </row>
        <row r="25">
          <cell r="B25" t="str">
            <v>沈佳乐</v>
          </cell>
          <cell r="C25" t="str">
            <v>2.981</v>
          </cell>
          <cell r="D25" t="str">
            <v>22</v>
          </cell>
          <cell r="E25">
            <v>76.77000000000001</v>
          </cell>
          <cell r="F25">
            <v>79.81</v>
          </cell>
          <cell r="G25">
            <v>73.5</v>
          </cell>
          <cell r="M25">
            <v>78.266999999999996</v>
          </cell>
        </row>
        <row r="26">
          <cell r="B26" t="str">
            <v>陆海鹏</v>
          </cell>
          <cell r="C26" t="str">
            <v>2.863</v>
          </cell>
          <cell r="D26" t="str">
            <v>23</v>
          </cell>
          <cell r="E26">
            <v>76.05</v>
          </cell>
          <cell r="F26">
            <v>78.63</v>
          </cell>
          <cell r="G26">
            <v>72</v>
          </cell>
          <cell r="M26">
            <v>77.192999999999998</v>
          </cell>
        </row>
        <row r="27">
          <cell r="B27" t="str">
            <v>徐俊豪</v>
          </cell>
          <cell r="C27" t="str">
            <v>2.863</v>
          </cell>
          <cell r="D27" t="str">
            <v>23</v>
          </cell>
          <cell r="E27">
            <v>76.62</v>
          </cell>
          <cell r="F27">
            <v>78.63</v>
          </cell>
          <cell r="G27">
            <v>71.5</v>
          </cell>
          <cell r="M27">
            <v>77.314000000000007</v>
          </cell>
        </row>
        <row r="28">
          <cell r="B28" t="str">
            <v>徐宇晖</v>
          </cell>
          <cell r="C28" t="str">
            <v>2.719</v>
          </cell>
          <cell r="D28" t="str">
            <v>25</v>
          </cell>
          <cell r="E28">
            <v>75.759999999999991</v>
          </cell>
          <cell r="F28">
            <v>77.19</v>
          </cell>
          <cell r="G28">
            <v>73</v>
          </cell>
          <cell r="M28">
            <v>76.341999999999999</v>
          </cell>
        </row>
        <row r="29">
          <cell r="B29" t="str">
            <v>潘志成</v>
          </cell>
          <cell r="C29" t="str">
            <v>2.61</v>
          </cell>
          <cell r="D29" t="str">
            <v>26</v>
          </cell>
          <cell r="E29">
            <v>75.83</v>
          </cell>
          <cell r="F29">
            <v>76.099999999999994</v>
          </cell>
          <cell r="G29">
            <v>82.5</v>
          </cell>
          <cell r="M29">
            <v>76.658999999999992</v>
          </cell>
        </row>
        <row r="30">
          <cell r="B30" t="str">
            <v>王浩楠</v>
          </cell>
          <cell r="C30" t="str">
            <v>2.527</v>
          </cell>
          <cell r="D30" t="str">
            <v>27</v>
          </cell>
          <cell r="E30">
            <v>76.02000000000001</v>
          </cell>
          <cell r="F30">
            <v>75.27000000000001</v>
          </cell>
          <cell r="G30">
            <v>68.5</v>
          </cell>
          <cell r="M30">
            <v>74.817999999999998</v>
          </cell>
        </row>
        <row r="31">
          <cell r="B31" t="str">
            <v>田奕凡</v>
          </cell>
          <cell r="C31" t="str">
            <v>2.516</v>
          </cell>
          <cell r="D31" t="str">
            <v>28</v>
          </cell>
          <cell r="E31">
            <v>75.2</v>
          </cell>
          <cell r="F31">
            <v>75.16</v>
          </cell>
          <cell r="G31">
            <v>71.5</v>
          </cell>
          <cell r="M31">
            <v>74.805999999999997</v>
          </cell>
        </row>
        <row r="32">
          <cell r="B32" t="str">
            <v>范嘉鹏</v>
          </cell>
          <cell r="C32" t="str">
            <v>2.389</v>
          </cell>
          <cell r="D32" t="str">
            <v>29</v>
          </cell>
          <cell r="E32">
            <v>76.240000000000009</v>
          </cell>
          <cell r="F32">
            <v>73.89</v>
          </cell>
          <cell r="G32">
            <v>69.5</v>
          </cell>
          <cell r="M32">
            <v>74.156000000000006</v>
          </cell>
        </row>
        <row r="33">
          <cell r="B33" t="str">
            <v>周一名</v>
          </cell>
          <cell r="C33" t="str">
            <v>2.28</v>
          </cell>
          <cell r="D33" t="str">
            <v>30</v>
          </cell>
          <cell r="E33">
            <v>74.88</v>
          </cell>
          <cell r="F33">
            <v>72.8</v>
          </cell>
          <cell r="G33">
            <v>72.5</v>
          </cell>
          <cell r="M33">
            <v>73.394000000000005</v>
          </cell>
        </row>
        <row r="34">
          <cell r="B34" t="str">
            <v>从林</v>
          </cell>
          <cell r="C34" t="str">
            <v>2.252</v>
          </cell>
          <cell r="D34" t="str">
            <v>31</v>
          </cell>
          <cell r="E34">
            <v>76.25</v>
          </cell>
          <cell r="F34">
            <v>72.52</v>
          </cell>
          <cell r="G34">
            <v>62</v>
          </cell>
          <cell r="M34">
            <v>72.587000000000003</v>
          </cell>
        </row>
        <row r="35">
          <cell r="B35" t="str">
            <v>周建龙</v>
          </cell>
          <cell r="C35" t="str">
            <v>2.213</v>
          </cell>
          <cell r="D35" t="str">
            <v>32</v>
          </cell>
          <cell r="E35">
            <v>76.12</v>
          </cell>
          <cell r="F35">
            <v>72.13</v>
          </cell>
          <cell r="G35">
            <v>65.5</v>
          </cell>
          <cell r="M35">
            <v>72.664000000000001</v>
          </cell>
        </row>
        <row r="36">
          <cell r="B36" t="str">
            <v>任佳华</v>
          </cell>
          <cell r="C36" t="str">
            <v>2.137</v>
          </cell>
          <cell r="D36" t="str">
            <v>33</v>
          </cell>
          <cell r="E36">
            <v>76.67</v>
          </cell>
          <cell r="F36">
            <v>71.37</v>
          </cell>
          <cell r="G36">
            <v>68</v>
          </cell>
          <cell r="M36">
            <v>72.623000000000005</v>
          </cell>
        </row>
        <row r="37">
          <cell r="B37" t="str">
            <v>赵福景</v>
          </cell>
          <cell r="C37" t="str">
            <v>2.129</v>
          </cell>
          <cell r="D37" t="str">
            <v>34</v>
          </cell>
          <cell r="E37">
            <v>75.75</v>
          </cell>
          <cell r="F37">
            <v>71.289999999999992</v>
          </cell>
          <cell r="G37">
            <v>71</v>
          </cell>
          <cell r="M37">
            <v>72.59899999999999</v>
          </cell>
        </row>
        <row r="38">
          <cell r="B38" t="str">
            <v>张世卓</v>
          </cell>
          <cell r="C38" t="str">
            <v>1.984</v>
          </cell>
          <cell r="D38" t="str">
            <v>35</v>
          </cell>
          <cell r="E38">
            <v>75.47</v>
          </cell>
          <cell r="F38">
            <v>69.84</v>
          </cell>
          <cell r="G38">
            <v>67.5</v>
          </cell>
          <cell r="M38">
            <v>71.295000000000002</v>
          </cell>
        </row>
        <row r="39">
          <cell r="B39" t="str">
            <v>洪森杰</v>
          </cell>
          <cell r="C39" t="str">
            <v>1.971</v>
          </cell>
          <cell r="D39" t="str">
            <v>36</v>
          </cell>
          <cell r="E39">
            <v>75.789999999999992</v>
          </cell>
          <cell r="F39">
            <v>69.710000000000008</v>
          </cell>
          <cell r="G39">
            <v>70.5</v>
          </cell>
          <cell r="M39">
            <v>71.613</v>
          </cell>
        </row>
        <row r="40">
          <cell r="B40" t="str">
            <v>陈嘉栋</v>
          </cell>
          <cell r="C40" t="str">
            <v>1.646</v>
          </cell>
          <cell r="D40" t="str">
            <v>37</v>
          </cell>
          <cell r="E40">
            <v>75.84</v>
          </cell>
          <cell r="F40">
            <v>66.460000000000008</v>
          </cell>
          <cell r="G40">
            <v>75</v>
          </cell>
          <cell r="M40">
            <v>70.128</v>
          </cell>
        </row>
        <row r="41">
          <cell r="B41" t="str">
            <v>杨滨宇</v>
          </cell>
          <cell r="C41" t="str">
            <v>1.61</v>
          </cell>
          <cell r="D41" t="str">
            <v>38</v>
          </cell>
          <cell r="E41">
            <v>76.710000000000008</v>
          </cell>
          <cell r="F41">
            <v>66.099999999999994</v>
          </cell>
          <cell r="G41">
            <v>68</v>
          </cell>
          <cell r="M41">
            <v>69.472999999999999</v>
          </cell>
        </row>
        <row r="42">
          <cell r="B42" t="str">
            <v>叶晓鹏</v>
          </cell>
          <cell r="C42" t="str">
            <v>1.288</v>
          </cell>
          <cell r="D42" t="str">
            <v>39</v>
          </cell>
          <cell r="E42">
            <v>75.81</v>
          </cell>
          <cell r="F42">
            <v>62.88</v>
          </cell>
          <cell r="G42">
            <v>76</v>
          </cell>
          <cell r="M42">
            <v>68.070999999999998</v>
          </cell>
        </row>
        <row r="43">
          <cell r="B43" t="str">
            <v>李先</v>
          </cell>
          <cell r="C43" t="str">
            <v>1.24</v>
          </cell>
          <cell r="D43" t="str">
            <v>40</v>
          </cell>
          <cell r="E43">
            <v>76.64</v>
          </cell>
          <cell r="F43">
            <v>62.4</v>
          </cell>
          <cell r="G43">
            <v>67.5</v>
          </cell>
          <cell r="M43">
            <v>67.182000000000002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测评"/>
      <sheetName val="德育素质D"/>
      <sheetName val="创新创业能力"/>
      <sheetName val="社会实践能力"/>
      <sheetName val="社会工作能力"/>
      <sheetName val="文体拓展素质"/>
      <sheetName val="考级考证"/>
      <sheetName val="其它"/>
    </sheetNames>
    <sheetDataSet>
      <sheetData sheetId="0">
        <row r="5">
          <cell r="B5" t="str">
            <v>徐森</v>
          </cell>
          <cell r="C5">
            <v>4.01</v>
          </cell>
          <cell r="D5">
            <v>1</v>
          </cell>
          <cell r="E5">
            <v>81.819999999999993</v>
          </cell>
          <cell r="F5">
            <v>90.1</v>
          </cell>
          <cell r="G5">
            <v>91.5</v>
          </cell>
          <cell r="H5">
            <v>4.0999999999999996</v>
          </cell>
          <cell r="I5">
            <v>0.1</v>
          </cell>
          <cell r="J5">
            <v>1.75</v>
          </cell>
          <cell r="K5">
            <v>5.3</v>
          </cell>
          <cell r="L5">
            <v>4</v>
          </cell>
          <cell r="M5">
            <v>103.00599999999999</v>
          </cell>
        </row>
        <row r="6">
          <cell r="B6" t="str">
            <v>张杰</v>
          </cell>
          <cell r="C6">
            <v>3.69</v>
          </cell>
          <cell r="D6">
            <v>4</v>
          </cell>
          <cell r="E6">
            <v>86.19</v>
          </cell>
          <cell r="F6">
            <v>86.9</v>
          </cell>
          <cell r="G6">
            <v>88</v>
          </cell>
          <cell r="H6">
            <v>1.2</v>
          </cell>
          <cell r="I6">
            <v>0</v>
          </cell>
          <cell r="J6">
            <v>4.75</v>
          </cell>
          <cell r="K6">
            <v>4.5</v>
          </cell>
          <cell r="L6">
            <v>2</v>
          </cell>
          <cell r="M6">
            <v>99.247</v>
          </cell>
        </row>
        <row r="7">
          <cell r="B7" t="str">
            <v>陈阳</v>
          </cell>
          <cell r="C7">
            <v>3.73</v>
          </cell>
          <cell r="D7">
            <v>3</v>
          </cell>
          <cell r="E7">
            <v>87.2</v>
          </cell>
          <cell r="F7">
            <v>87.3</v>
          </cell>
          <cell r="G7">
            <v>88.5</v>
          </cell>
          <cell r="H7">
            <v>0.3</v>
          </cell>
          <cell r="I7">
            <v>0</v>
          </cell>
          <cell r="J7">
            <v>1</v>
          </cell>
          <cell r="K7">
            <v>4</v>
          </cell>
          <cell r="L7">
            <v>2</v>
          </cell>
          <cell r="M7">
            <v>94.689999999999984</v>
          </cell>
        </row>
        <row r="8">
          <cell r="B8" t="str">
            <v>崔福洋</v>
          </cell>
          <cell r="C8">
            <v>3.35</v>
          </cell>
          <cell r="D8">
            <v>11</v>
          </cell>
          <cell r="E8">
            <v>84.3</v>
          </cell>
          <cell r="F8">
            <v>83.5</v>
          </cell>
          <cell r="G8">
            <v>86</v>
          </cell>
          <cell r="H8">
            <v>1.6</v>
          </cell>
          <cell r="I8">
            <v>0</v>
          </cell>
          <cell r="J8">
            <v>1</v>
          </cell>
          <cell r="K8">
            <v>4</v>
          </cell>
          <cell r="L8">
            <v>4</v>
          </cell>
          <cell r="M8">
            <v>94.589999999999989</v>
          </cell>
        </row>
        <row r="9">
          <cell r="B9" t="str">
            <v>王增杰</v>
          </cell>
          <cell r="C9">
            <v>3.76</v>
          </cell>
          <cell r="D9">
            <v>2</v>
          </cell>
          <cell r="E9">
            <v>85.99</v>
          </cell>
          <cell r="F9">
            <v>87.6</v>
          </cell>
          <cell r="G9">
            <v>75.5</v>
          </cell>
          <cell r="H9">
            <v>0.7</v>
          </cell>
          <cell r="I9">
            <v>0</v>
          </cell>
          <cell r="J9">
            <v>3.375</v>
          </cell>
          <cell r="K9">
            <v>2.1</v>
          </cell>
          <cell r="L9">
            <v>2</v>
          </cell>
          <cell r="M9">
            <v>94.081999999999994</v>
          </cell>
        </row>
        <row r="10">
          <cell r="B10" t="str">
            <v>彭宇浪</v>
          </cell>
          <cell r="C10">
            <v>3.39</v>
          </cell>
          <cell r="D10">
            <v>9</v>
          </cell>
          <cell r="E10">
            <v>79.41</v>
          </cell>
          <cell r="F10">
            <v>83.9</v>
          </cell>
          <cell r="G10">
            <v>86</v>
          </cell>
          <cell r="H10">
            <v>0.1</v>
          </cell>
          <cell r="I10">
            <v>0</v>
          </cell>
          <cell r="J10">
            <v>2</v>
          </cell>
          <cell r="K10">
            <v>4</v>
          </cell>
          <cell r="L10">
            <v>4</v>
          </cell>
          <cell r="M10">
            <v>92.862999999999985</v>
          </cell>
        </row>
        <row r="11">
          <cell r="B11" t="str">
            <v>徐美迪</v>
          </cell>
          <cell r="C11">
            <v>2.95</v>
          </cell>
          <cell r="D11">
            <v>26</v>
          </cell>
          <cell r="E11">
            <v>88.93</v>
          </cell>
          <cell r="F11">
            <v>79.5</v>
          </cell>
          <cell r="G11">
            <v>88.5</v>
          </cell>
          <cell r="H11">
            <v>0.1</v>
          </cell>
          <cell r="I11">
            <v>0</v>
          </cell>
          <cell r="J11">
            <v>2.75</v>
          </cell>
          <cell r="K11">
            <v>4</v>
          </cell>
          <cell r="L11">
            <v>2</v>
          </cell>
          <cell r="M11">
            <v>92.078999999999979</v>
          </cell>
        </row>
        <row r="12">
          <cell r="B12" t="str">
            <v>徐灏天</v>
          </cell>
          <cell r="C12">
            <v>3.16</v>
          </cell>
          <cell r="D12">
            <v>19</v>
          </cell>
          <cell r="E12">
            <v>79.8</v>
          </cell>
          <cell r="F12">
            <v>81.599999999999994</v>
          </cell>
          <cell r="G12">
            <v>84</v>
          </cell>
          <cell r="H12">
            <v>2.1</v>
          </cell>
          <cell r="I12">
            <v>0.1</v>
          </cell>
          <cell r="J12">
            <v>2.5</v>
          </cell>
          <cell r="K12">
            <v>4</v>
          </cell>
          <cell r="L12">
            <v>2</v>
          </cell>
          <cell r="M12">
            <v>91.999999999999986</v>
          </cell>
        </row>
        <row r="13">
          <cell r="B13" t="str">
            <v>汤可循</v>
          </cell>
          <cell r="C13">
            <v>3.54</v>
          </cell>
          <cell r="D13">
            <v>6</v>
          </cell>
          <cell r="E13">
            <v>82.093999999999994</v>
          </cell>
          <cell r="F13">
            <v>85.4</v>
          </cell>
          <cell r="G13">
            <v>62.5</v>
          </cell>
          <cell r="H13">
            <v>1.25</v>
          </cell>
          <cell r="I13">
            <v>0</v>
          </cell>
          <cell r="J13">
            <v>2</v>
          </cell>
          <cell r="K13">
            <v>4.5</v>
          </cell>
          <cell r="L13">
            <v>2</v>
          </cell>
          <cell r="M13">
            <v>91.868200000000002</v>
          </cell>
        </row>
        <row r="14">
          <cell r="B14" t="str">
            <v>李政</v>
          </cell>
          <cell r="C14">
            <v>3.24</v>
          </cell>
          <cell r="D14">
            <v>15</v>
          </cell>
          <cell r="E14">
            <v>82.3</v>
          </cell>
          <cell r="F14">
            <v>82.4</v>
          </cell>
          <cell r="G14">
            <v>77</v>
          </cell>
          <cell r="H14">
            <v>2</v>
          </cell>
          <cell r="I14">
            <v>0</v>
          </cell>
          <cell r="J14">
            <v>3.5</v>
          </cell>
          <cell r="K14">
            <v>2</v>
          </cell>
          <cell r="L14">
            <v>2</v>
          </cell>
          <cell r="M14">
            <v>91.33</v>
          </cell>
        </row>
        <row r="15">
          <cell r="B15" t="str">
            <v>徐匡诚</v>
          </cell>
          <cell r="C15">
            <v>3.27</v>
          </cell>
          <cell r="D15">
            <v>14</v>
          </cell>
          <cell r="E15">
            <v>79.900000000000006</v>
          </cell>
          <cell r="F15">
            <v>82.7</v>
          </cell>
          <cell r="G15">
            <v>79.5</v>
          </cell>
          <cell r="H15">
            <v>0.4</v>
          </cell>
          <cell r="I15">
            <v>0.1</v>
          </cell>
          <cell r="J15">
            <v>2</v>
          </cell>
          <cell r="K15">
            <v>4.2</v>
          </cell>
          <cell r="L15">
            <v>2</v>
          </cell>
          <cell r="M15">
            <v>90.240000000000009</v>
          </cell>
        </row>
        <row r="16">
          <cell r="B16" t="str">
            <v>卢立洲</v>
          </cell>
          <cell r="C16">
            <v>3.53</v>
          </cell>
          <cell r="D16">
            <v>7</v>
          </cell>
          <cell r="E16">
            <v>78.510000000000005</v>
          </cell>
          <cell r="F16">
            <v>85.3</v>
          </cell>
          <cell r="G16">
            <v>81.5</v>
          </cell>
          <cell r="H16">
            <v>0.2</v>
          </cell>
          <cell r="I16">
            <v>0</v>
          </cell>
          <cell r="J16">
            <v>1</v>
          </cell>
          <cell r="K16">
            <v>2</v>
          </cell>
          <cell r="L16">
            <v>4</v>
          </cell>
          <cell r="M16">
            <v>90.083000000000013</v>
          </cell>
        </row>
        <row r="17">
          <cell r="B17" t="str">
            <v>邓嘉创</v>
          </cell>
          <cell r="C17">
            <v>3.24</v>
          </cell>
          <cell r="D17">
            <v>15</v>
          </cell>
          <cell r="E17">
            <v>79.12</v>
          </cell>
          <cell r="F17">
            <v>82.4</v>
          </cell>
          <cell r="G17">
            <v>85</v>
          </cell>
          <cell r="H17">
            <v>1.5</v>
          </cell>
          <cell r="I17">
            <v>0</v>
          </cell>
          <cell r="J17">
            <v>0</v>
          </cell>
          <cell r="K17">
            <v>2</v>
          </cell>
          <cell r="L17">
            <v>4</v>
          </cell>
          <cell r="M17">
            <v>89.176000000000002</v>
          </cell>
        </row>
        <row r="18">
          <cell r="B18" t="str">
            <v>胡海晨</v>
          </cell>
          <cell r="C18">
            <v>2.83</v>
          </cell>
          <cell r="D18">
            <v>29</v>
          </cell>
          <cell r="E18">
            <v>76.900000000000006</v>
          </cell>
          <cell r="F18">
            <v>78.3</v>
          </cell>
          <cell r="G18">
            <v>85</v>
          </cell>
          <cell r="H18">
            <v>1.6</v>
          </cell>
          <cell r="I18">
            <v>0.5</v>
          </cell>
          <cell r="J18">
            <v>1.5</v>
          </cell>
          <cell r="K18">
            <v>3</v>
          </cell>
          <cell r="L18">
            <v>4</v>
          </cell>
          <cell r="M18">
            <v>89.149999999999991</v>
          </cell>
        </row>
        <row r="19">
          <cell r="B19" t="str">
            <v>高源航</v>
          </cell>
          <cell r="C19">
            <v>2.72</v>
          </cell>
          <cell r="D19">
            <v>32</v>
          </cell>
          <cell r="E19">
            <v>90.19</v>
          </cell>
          <cell r="F19">
            <v>77.2</v>
          </cell>
          <cell r="G19">
            <v>81.5</v>
          </cell>
          <cell r="H19">
            <v>0</v>
          </cell>
          <cell r="I19">
            <v>0</v>
          </cell>
          <cell r="J19">
            <v>1.5</v>
          </cell>
          <cell r="K19">
            <v>4</v>
          </cell>
          <cell r="L19">
            <v>2</v>
          </cell>
          <cell r="M19">
            <v>89.027000000000001</v>
          </cell>
        </row>
        <row r="20">
          <cell r="B20" t="str">
            <v>郭海浪</v>
          </cell>
          <cell r="C20">
            <v>2.64</v>
          </cell>
          <cell r="D20">
            <v>37</v>
          </cell>
          <cell r="E20">
            <v>83.02</v>
          </cell>
          <cell r="F20">
            <v>76.400000000000006</v>
          </cell>
          <cell r="G20">
            <v>88.5</v>
          </cell>
          <cell r="H20">
            <v>0</v>
          </cell>
          <cell r="I20">
            <v>0</v>
          </cell>
          <cell r="J20">
            <v>3</v>
          </cell>
          <cell r="K20">
            <v>3.6</v>
          </cell>
          <cell r="L20">
            <v>2</v>
          </cell>
          <cell r="M20">
            <v>88.195999999999998</v>
          </cell>
        </row>
        <row r="21">
          <cell r="B21" t="str">
            <v>蔡楷腾</v>
          </cell>
          <cell r="C21">
            <v>3.6</v>
          </cell>
          <cell r="D21">
            <v>5</v>
          </cell>
          <cell r="E21">
            <v>81.3</v>
          </cell>
          <cell r="F21">
            <v>86</v>
          </cell>
          <cell r="G21">
            <v>85.5</v>
          </cell>
          <cell r="H21">
            <v>0</v>
          </cell>
          <cell r="I21">
            <v>0</v>
          </cell>
          <cell r="J21">
            <v>1.625</v>
          </cell>
          <cell r="K21">
            <v>0</v>
          </cell>
          <cell r="L21">
            <v>2</v>
          </cell>
          <cell r="M21">
            <v>88.164999999999992</v>
          </cell>
        </row>
        <row r="22">
          <cell r="B22" t="str">
            <v>李许飞</v>
          </cell>
          <cell r="C22">
            <v>3.52</v>
          </cell>
          <cell r="D22">
            <v>8</v>
          </cell>
          <cell r="E22">
            <v>82.47</v>
          </cell>
          <cell r="F22">
            <v>85.2</v>
          </cell>
          <cell r="G22">
            <v>76.5</v>
          </cell>
          <cell r="H22">
            <v>0.2</v>
          </cell>
          <cell r="I22">
            <v>0</v>
          </cell>
          <cell r="J22">
            <v>1.25</v>
          </cell>
          <cell r="K22">
            <v>2</v>
          </cell>
          <cell r="L22">
            <v>0</v>
          </cell>
          <cell r="M22">
            <v>86.960999999999999</v>
          </cell>
        </row>
        <row r="23">
          <cell r="B23" t="str">
            <v>莫奕蓬</v>
          </cell>
          <cell r="C23">
            <v>3.17</v>
          </cell>
          <cell r="D23">
            <v>18</v>
          </cell>
          <cell r="E23">
            <v>78.599999999999994</v>
          </cell>
          <cell r="F23">
            <v>81.7</v>
          </cell>
          <cell r="G23">
            <v>78.5</v>
          </cell>
          <cell r="H23">
            <v>0</v>
          </cell>
          <cell r="I23">
            <v>0</v>
          </cell>
          <cell r="J23">
            <v>2</v>
          </cell>
          <cell r="K23">
            <v>2</v>
          </cell>
          <cell r="L23">
            <v>2</v>
          </cell>
          <cell r="M23">
            <v>86.449999999999989</v>
          </cell>
        </row>
        <row r="24">
          <cell r="B24" t="str">
            <v>叶德铭</v>
          </cell>
          <cell r="C24">
            <v>3.06</v>
          </cell>
          <cell r="D24">
            <v>22</v>
          </cell>
          <cell r="E24">
            <v>79.349999999999994</v>
          </cell>
          <cell r="F24">
            <v>80.599999999999994</v>
          </cell>
          <cell r="G24">
            <v>87.5</v>
          </cell>
          <cell r="H24">
            <v>0</v>
          </cell>
          <cell r="I24">
            <v>0</v>
          </cell>
          <cell r="J24">
            <v>1</v>
          </cell>
          <cell r="K24">
            <v>0.3</v>
          </cell>
          <cell r="L24">
            <v>4</v>
          </cell>
          <cell r="M24">
            <v>86.214999999999989</v>
          </cell>
        </row>
        <row r="25">
          <cell r="B25" t="str">
            <v>傅智超</v>
          </cell>
          <cell r="C25">
            <v>3.33</v>
          </cell>
          <cell r="D25">
            <v>12</v>
          </cell>
          <cell r="E25">
            <v>79.87</v>
          </cell>
          <cell r="F25">
            <v>83.3</v>
          </cell>
          <cell r="G25">
            <v>78.5</v>
          </cell>
          <cell r="H25">
            <v>0</v>
          </cell>
          <cell r="I25">
            <v>0</v>
          </cell>
          <cell r="J25">
            <v>2</v>
          </cell>
          <cell r="K25">
            <v>0</v>
          </cell>
          <cell r="L25">
            <v>2</v>
          </cell>
          <cell r="M25">
            <v>85.790999999999997</v>
          </cell>
        </row>
        <row r="26">
          <cell r="B26" t="str">
            <v>李超群</v>
          </cell>
          <cell r="C26">
            <v>3.05</v>
          </cell>
          <cell r="D26">
            <v>23</v>
          </cell>
          <cell r="E26">
            <v>78.28</v>
          </cell>
          <cell r="F26">
            <v>80.5</v>
          </cell>
          <cell r="G26">
            <v>76.5</v>
          </cell>
          <cell r="H26">
            <v>0.2</v>
          </cell>
          <cell r="I26">
            <v>0</v>
          </cell>
          <cell r="J26">
            <v>2.25</v>
          </cell>
          <cell r="K26">
            <v>1.5</v>
          </cell>
          <cell r="L26">
            <v>2</v>
          </cell>
          <cell r="M26">
            <v>85.384</v>
          </cell>
        </row>
        <row r="27">
          <cell r="B27" t="str">
            <v>余勇波</v>
          </cell>
          <cell r="C27">
            <v>3.28</v>
          </cell>
          <cell r="D27">
            <v>13</v>
          </cell>
          <cell r="E27">
            <v>78.989999999999995</v>
          </cell>
          <cell r="F27">
            <v>82.8</v>
          </cell>
          <cell r="G27">
            <v>78.5</v>
          </cell>
          <cell r="H27">
            <v>0.2</v>
          </cell>
          <cell r="I27">
            <v>0</v>
          </cell>
          <cell r="J27">
            <v>1.5</v>
          </cell>
          <cell r="K27">
            <v>2</v>
          </cell>
          <cell r="L27">
            <v>0</v>
          </cell>
          <cell r="M27">
            <v>84.926999999999992</v>
          </cell>
        </row>
        <row r="28">
          <cell r="B28" t="str">
            <v>黄连飞</v>
          </cell>
          <cell r="C28">
            <v>3.2</v>
          </cell>
          <cell r="D28">
            <v>17</v>
          </cell>
          <cell r="E28">
            <v>80.180000000000007</v>
          </cell>
          <cell r="F28">
            <v>82</v>
          </cell>
          <cell r="G28">
            <v>84.5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2</v>
          </cell>
          <cell r="M28">
            <v>84.703999999999994</v>
          </cell>
        </row>
        <row r="29">
          <cell r="B29" t="str">
            <v>王元瀚</v>
          </cell>
          <cell r="C29">
            <v>3.36</v>
          </cell>
          <cell r="D29">
            <v>10</v>
          </cell>
          <cell r="E29">
            <v>77.98</v>
          </cell>
          <cell r="F29">
            <v>83.6</v>
          </cell>
          <cell r="G29">
            <v>80.5</v>
          </cell>
          <cell r="H29">
            <v>0</v>
          </cell>
          <cell r="I29">
            <v>0</v>
          </cell>
          <cell r="J29">
            <v>1</v>
          </cell>
          <cell r="K29">
            <v>0.1</v>
          </cell>
          <cell r="L29">
            <v>2</v>
          </cell>
          <cell r="M29">
            <v>84.703999999999994</v>
          </cell>
        </row>
        <row r="30">
          <cell r="B30" t="str">
            <v>裘烈涛</v>
          </cell>
          <cell r="C30">
            <v>2.98</v>
          </cell>
          <cell r="D30">
            <v>25</v>
          </cell>
          <cell r="E30">
            <v>78.17</v>
          </cell>
          <cell r="F30">
            <v>79.8</v>
          </cell>
          <cell r="G30">
            <v>93</v>
          </cell>
          <cell r="H30">
            <v>0</v>
          </cell>
          <cell r="I30">
            <v>0</v>
          </cell>
          <cell r="J30">
            <v>0</v>
          </cell>
          <cell r="K30">
            <v>1.3</v>
          </cell>
          <cell r="L30">
            <v>2</v>
          </cell>
          <cell r="M30">
            <v>83.930999999999983</v>
          </cell>
        </row>
        <row r="31">
          <cell r="B31" t="str">
            <v>马亮</v>
          </cell>
          <cell r="C31">
            <v>2.2999999999999998</v>
          </cell>
          <cell r="D31">
            <v>51</v>
          </cell>
          <cell r="E31">
            <v>79.09</v>
          </cell>
          <cell r="F31">
            <v>73</v>
          </cell>
          <cell r="G31">
            <v>82.5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2</v>
          </cell>
          <cell r="M31">
            <v>78.777000000000001</v>
          </cell>
        </row>
        <row r="32">
          <cell r="B32" t="str">
            <v>赵祖东</v>
          </cell>
          <cell r="C32">
            <v>3.15</v>
          </cell>
          <cell r="D32">
            <v>20</v>
          </cell>
          <cell r="E32">
            <v>70.361363636363592</v>
          </cell>
          <cell r="F32">
            <v>81.5</v>
          </cell>
          <cell r="G32">
            <v>85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78.508409090909083</v>
          </cell>
        </row>
        <row r="33">
          <cell r="B33" t="str">
            <v>段超余</v>
          </cell>
          <cell r="C33">
            <v>2.93</v>
          </cell>
          <cell r="D33">
            <v>27</v>
          </cell>
          <cell r="E33">
            <v>69.574242424242399</v>
          </cell>
          <cell r="F33">
            <v>79.3</v>
          </cell>
          <cell r="G33">
            <v>85.5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77.002272727272711</v>
          </cell>
        </row>
        <row r="34">
          <cell r="B34" t="str">
            <v>赵霖浈</v>
          </cell>
          <cell r="C34">
            <v>3.12</v>
          </cell>
          <cell r="D34">
            <v>21</v>
          </cell>
          <cell r="E34">
            <v>70.40816864295121</v>
          </cell>
          <cell r="F34">
            <v>81.2</v>
          </cell>
          <cell r="G34">
            <v>71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76.942450592885351</v>
          </cell>
        </row>
        <row r="35">
          <cell r="B35" t="str">
            <v>张海华</v>
          </cell>
          <cell r="C35">
            <v>3.05</v>
          </cell>
          <cell r="D35">
            <v>23</v>
          </cell>
          <cell r="E35">
            <v>70.857142857142804</v>
          </cell>
          <cell r="F35">
            <v>80.5</v>
          </cell>
          <cell r="G35">
            <v>69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76.457142857142841</v>
          </cell>
        </row>
        <row r="36">
          <cell r="B36" t="str">
            <v>徐锦尧</v>
          </cell>
          <cell r="C36">
            <v>2.68</v>
          </cell>
          <cell r="D36">
            <v>34</v>
          </cell>
          <cell r="E36">
            <v>71.012571428571391</v>
          </cell>
          <cell r="F36">
            <v>76.8</v>
          </cell>
          <cell r="G36">
            <v>89.5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76.33377142857141</v>
          </cell>
        </row>
        <row r="37">
          <cell r="B37" t="str">
            <v>马泽华</v>
          </cell>
          <cell r="C37">
            <v>2.83</v>
          </cell>
          <cell r="D37">
            <v>29</v>
          </cell>
          <cell r="E37">
            <v>70.105303030302991</v>
          </cell>
          <cell r="F37">
            <v>78.3</v>
          </cell>
          <cell r="G37">
            <v>82.5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76.261590909090899</v>
          </cell>
        </row>
        <row r="38">
          <cell r="B38" t="str">
            <v>任彧驰</v>
          </cell>
          <cell r="C38">
            <v>2.85</v>
          </cell>
          <cell r="D38">
            <v>28</v>
          </cell>
          <cell r="E38">
            <v>70.285714285714306</v>
          </cell>
          <cell r="F38">
            <v>78.5</v>
          </cell>
          <cell r="G38">
            <v>78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75.985714285714295</v>
          </cell>
        </row>
        <row r="39">
          <cell r="B39" t="str">
            <v>吴志豪</v>
          </cell>
          <cell r="C39">
            <v>2.66</v>
          </cell>
          <cell r="D39">
            <v>36</v>
          </cell>
          <cell r="E39">
            <v>69.885606060606108</v>
          </cell>
          <cell r="F39">
            <v>76.599999999999994</v>
          </cell>
          <cell r="G39">
            <v>86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75.525681818181823</v>
          </cell>
        </row>
        <row r="40">
          <cell r="B40" t="str">
            <v>吴泽慧</v>
          </cell>
          <cell r="C40">
            <v>2.58</v>
          </cell>
          <cell r="D40">
            <v>42</v>
          </cell>
          <cell r="E40">
            <v>70.403999999999996</v>
          </cell>
          <cell r="F40">
            <v>75.8</v>
          </cell>
          <cell r="G40">
            <v>79.5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74.551199999999994</v>
          </cell>
        </row>
        <row r="41">
          <cell r="B41" t="str">
            <v>肖阳</v>
          </cell>
          <cell r="C41">
            <v>2.82</v>
          </cell>
          <cell r="D41">
            <v>31</v>
          </cell>
          <cell r="E41">
            <v>70.2392857142857</v>
          </cell>
          <cell r="F41">
            <v>78.2</v>
          </cell>
          <cell r="G41">
            <v>63.5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74.341785714285706</v>
          </cell>
        </row>
        <row r="42">
          <cell r="B42" t="str">
            <v>赵皓敏</v>
          </cell>
          <cell r="C42">
            <v>2.6</v>
          </cell>
          <cell r="D42">
            <v>39</v>
          </cell>
          <cell r="E42">
            <v>70.61485714285709</v>
          </cell>
          <cell r="F42">
            <v>76</v>
          </cell>
          <cell r="G42">
            <v>73.5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74.134457142857116</v>
          </cell>
        </row>
        <row r="43">
          <cell r="B43" t="str">
            <v>林康巨</v>
          </cell>
          <cell r="C43">
            <v>2.59</v>
          </cell>
          <cell r="D43">
            <v>40</v>
          </cell>
          <cell r="E43">
            <v>70.072727272727292</v>
          </cell>
          <cell r="F43">
            <v>75.900000000000006</v>
          </cell>
          <cell r="G43">
            <v>75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74.061818181818182</v>
          </cell>
        </row>
        <row r="44">
          <cell r="B44" t="str">
            <v>周旭</v>
          </cell>
          <cell r="C44">
            <v>2.5</v>
          </cell>
          <cell r="D44">
            <v>43</v>
          </cell>
          <cell r="E44">
            <v>71.066285714285698</v>
          </cell>
          <cell r="F44">
            <v>75</v>
          </cell>
          <cell r="G44">
            <v>76.5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73.969885714285709</v>
          </cell>
        </row>
        <row r="45">
          <cell r="B45" t="str">
            <v>余沐霖</v>
          </cell>
          <cell r="C45">
            <v>2.35</v>
          </cell>
          <cell r="D45">
            <v>50</v>
          </cell>
          <cell r="E45">
            <v>69.997714285714295</v>
          </cell>
          <cell r="F45">
            <v>73.5</v>
          </cell>
          <cell r="G45">
            <v>87.5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73.849314285714286</v>
          </cell>
        </row>
        <row r="46">
          <cell r="B46" t="str">
            <v>鲍国晨</v>
          </cell>
          <cell r="C46">
            <v>2.48</v>
          </cell>
          <cell r="D46">
            <v>44</v>
          </cell>
          <cell r="E46">
            <v>69.413600000000002</v>
          </cell>
          <cell r="F46">
            <v>74.8</v>
          </cell>
          <cell r="G46">
            <v>80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73.70407999999999</v>
          </cell>
        </row>
        <row r="47">
          <cell r="B47" t="str">
            <v>吴深培</v>
          </cell>
          <cell r="C47">
            <v>2.39</v>
          </cell>
          <cell r="D47">
            <v>49</v>
          </cell>
          <cell r="E47">
            <v>69.690909090909102</v>
          </cell>
          <cell r="F47">
            <v>73.900000000000006</v>
          </cell>
          <cell r="G47">
            <v>84.5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73.697272727272733</v>
          </cell>
        </row>
        <row r="48">
          <cell r="B48" t="str">
            <v>赵林伟</v>
          </cell>
          <cell r="C48">
            <v>2.4300000000000002</v>
          </cell>
          <cell r="D48">
            <v>45</v>
          </cell>
          <cell r="E48">
            <v>73.562878787878802</v>
          </cell>
          <cell r="F48">
            <v>74.3</v>
          </cell>
          <cell r="G48">
            <v>70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73.648863636363643</v>
          </cell>
        </row>
        <row r="49">
          <cell r="B49" t="str">
            <v>刘雪健</v>
          </cell>
          <cell r="C49">
            <v>2.42</v>
          </cell>
          <cell r="D49">
            <v>46</v>
          </cell>
          <cell r="E49">
            <v>70.194285714285698</v>
          </cell>
          <cell r="F49">
            <v>74.2</v>
          </cell>
          <cell r="G49">
            <v>77.5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73.328285714285713</v>
          </cell>
        </row>
        <row r="50">
          <cell r="B50" t="str">
            <v>张波</v>
          </cell>
          <cell r="C50">
            <v>2.71</v>
          </cell>
          <cell r="D50">
            <v>33</v>
          </cell>
          <cell r="E50">
            <v>69.940571428571403</v>
          </cell>
          <cell r="F50">
            <v>77.099999999999994</v>
          </cell>
          <cell r="G50">
            <v>60.5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73.292171428571422</v>
          </cell>
        </row>
        <row r="51">
          <cell r="B51" t="str">
            <v>张宗琳</v>
          </cell>
          <cell r="C51">
            <v>2.42</v>
          </cell>
          <cell r="D51">
            <v>46</v>
          </cell>
          <cell r="E51">
            <v>69.883428571428595</v>
          </cell>
          <cell r="F51">
            <v>74.2</v>
          </cell>
          <cell r="G51">
            <v>75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72.985028571428586</v>
          </cell>
        </row>
        <row r="52">
          <cell r="B52" t="str">
            <v>宋英杰</v>
          </cell>
          <cell r="C52">
            <v>2.59</v>
          </cell>
          <cell r="D52">
            <v>40</v>
          </cell>
          <cell r="E52">
            <v>69.90681818181821</v>
          </cell>
          <cell r="F52">
            <v>75.900000000000006</v>
          </cell>
          <cell r="G52">
            <v>64.5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72.962045454545461</v>
          </cell>
        </row>
        <row r="53">
          <cell r="B53" t="str">
            <v>葛佳乐</v>
          </cell>
          <cell r="C53">
            <v>2.16</v>
          </cell>
          <cell r="D53">
            <v>53</v>
          </cell>
          <cell r="E53">
            <v>72.040909090909111</v>
          </cell>
          <cell r="F53">
            <v>71.599999999999994</v>
          </cell>
          <cell r="G53">
            <v>83.5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72.922272727272713</v>
          </cell>
        </row>
        <row r="54">
          <cell r="B54" t="str">
            <v>梅星雨</v>
          </cell>
          <cell r="C54">
            <v>2.68</v>
          </cell>
          <cell r="D54">
            <v>34</v>
          </cell>
          <cell r="E54">
            <v>69.624242424242397</v>
          </cell>
          <cell r="F54">
            <v>76.8</v>
          </cell>
          <cell r="G54">
            <v>57.5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72.717272727272714</v>
          </cell>
        </row>
        <row r="55">
          <cell r="B55" t="str">
            <v>沙兴哲</v>
          </cell>
          <cell r="C55">
            <v>2.41</v>
          </cell>
          <cell r="D55">
            <v>48</v>
          </cell>
          <cell r="E55">
            <v>70.7083333333333</v>
          </cell>
          <cell r="F55">
            <v>74.099999999999994</v>
          </cell>
          <cell r="G55">
            <v>65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72.172499999999985</v>
          </cell>
        </row>
        <row r="56">
          <cell r="B56" t="str">
            <v>薛景</v>
          </cell>
          <cell r="C56">
            <v>2.62</v>
          </cell>
          <cell r="D56">
            <v>38</v>
          </cell>
          <cell r="E56">
            <v>70.046640316205497</v>
          </cell>
          <cell r="F56">
            <v>76.2</v>
          </cell>
          <cell r="G56">
            <v>50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71.733992094861648</v>
          </cell>
        </row>
        <row r="57">
          <cell r="B57" t="str">
            <v>黎毓</v>
          </cell>
          <cell r="C57">
            <v>1.92</v>
          </cell>
          <cell r="D57">
            <v>56</v>
          </cell>
          <cell r="E57">
            <v>72.397727272727309</v>
          </cell>
          <cell r="F57">
            <v>69.2</v>
          </cell>
          <cell r="G57">
            <v>81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71.339318181818186</v>
          </cell>
        </row>
        <row r="58">
          <cell r="B58" t="str">
            <v>芮翱翔</v>
          </cell>
          <cell r="C58">
            <v>2.19</v>
          </cell>
          <cell r="D58">
            <v>52</v>
          </cell>
          <cell r="E58">
            <v>70.011363636363598</v>
          </cell>
          <cell r="F58">
            <v>71.900000000000006</v>
          </cell>
          <cell r="G58">
            <v>71.5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71.29340909090908</v>
          </cell>
        </row>
        <row r="59">
          <cell r="B59" t="str">
            <v>李航</v>
          </cell>
          <cell r="C59">
            <v>2.11</v>
          </cell>
          <cell r="D59">
            <v>54</v>
          </cell>
          <cell r="E59">
            <v>70.771428571428601</v>
          </cell>
          <cell r="F59">
            <v>71.099999999999994</v>
          </cell>
          <cell r="G59">
            <v>74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71.291428571428582</v>
          </cell>
        </row>
        <row r="60">
          <cell r="B60" t="str">
            <v>张兆顺</v>
          </cell>
          <cell r="C60">
            <v>1.8</v>
          </cell>
          <cell r="D60">
            <v>59</v>
          </cell>
          <cell r="E60">
            <v>71.06811594202901</v>
          </cell>
          <cell r="F60">
            <v>68</v>
          </cell>
          <cell r="G60">
            <v>77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69.8204347826087</v>
          </cell>
        </row>
        <row r="61">
          <cell r="B61" t="str">
            <v>石齐</v>
          </cell>
          <cell r="C61">
            <v>1.61</v>
          </cell>
          <cell r="D61">
            <v>62</v>
          </cell>
          <cell r="E61">
            <v>69.751515151515207</v>
          </cell>
          <cell r="F61">
            <v>66.099999999999994</v>
          </cell>
          <cell r="G61">
            <v>77.5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68.335454545454553</v>
          </cell>
        </row>
        <row r="62">
          <cell r="B62" t="str">
            <v>普乙津</v>
          </cell>
          <cell r="C62">
            <v>1.88</v>
          </cell>
          <cell r="D62">
            <v>57</v>
          </cell>
          <cell r="E62">
            <v>69.434782608695699</v>
          </cell>
          <cell r="F62">
            <v>68.8</v>
          </cell>
          <cell r="G62">
            <v>61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68.210434782608701</v>
          </cell>
        </row>
        <row r="63">
          <cell r="B63" t="str">
            <v>黄嘉辉</v>
          </cell>
          <cell r="C63">
            <v>1.66</v>
          </cell>
          <cell r="D63">
            <v>61</v>
          </cell>
          <cell r="E63">
            <v>69.828571428571394</v>
          </cell>
          <cell r="F63">
            <v>66.599999999999994</v>
          </cell>
          <cell r="G63">
            <v>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68.208571428571403</v>
          </cell>
        </row>
        <row r="64">
          <cell r="B64" t="str">
            <v>金子骍</v>
          </cell>
          <cell r="C64">
            <v>1.82</v>
          </cell>
          <cell r="D64">
            <v>58</v>
          </cell>
          <cell r="E64">
            <v>69.606060606060595</v>
          </cell>
          <cell r="F64">
            <v>68.2</v>
          </cell>
          <cell r="G64">
            <v>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67.401818181818172</v>
          </cell>
        </row>
        <row r="65">
          <cell r="B65" t="str">
            <v>周鑫</v>
          </cell>
          <cell r="C65">
            <v>1.31</v>
          </cell>
          <cell r="D65">
            <v>65</v>
          </cell>
          <cell r="E65">
            <v>69.103030303030295</v>
          </cell>
          <cell r="F65">
            <v>63.1</v>
          </cell>
          <cell r="G65">
            <v>78.5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66.440909090909088</v>
          </cell>
        </row>
        <row r="66">
          <cell r="B66" t="str">
            <v>李逸飞</v>
          </cell>
          <cell r="C66">
            <v>1.36</v>
          </cell>
          <cell r="D66">
            <v>64</v>
          </cell>
          <cell r="E66">
            <v>69.356818181818198</v>
          </cell>
          <cell r="F66">
            <v>63.6</v>
          </cell>
          <cell r="G66">
            <v>66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65.56704545454545</v>
          </cell>
        </row>
        <row r="67">
          <cell r="B67" t="str">
            <v>张瑞鑫</v>
          </cell>
          <cell r="C67">
            <v>0.79</v>
          </cell>
          <cell r="D67">
            <v>66</v>
          </cell>
          <cell r="E67">
            <v>69.811999999999998</v>
          </cell>
          <cell r="F67">
            <v>57.9</v>
          </cell>
          <cell r="G67">
            <v>55.5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61.233599999999996</v>
          </cell>
        </row>
        <row r="68">
          <cell r="B68" t="str">
            <v>朱明浩</v>
          </cell>
          <cell r="C68">
            <v>0</v>
          </cell>
          <cell r="D68">
            <v>67</v>
          </cell>
          <cell r="E68">
            <v>68.914285714285697</v>
          </cell>
          <cell r="F68">
            <v>50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50.674285714285709</v>
          </cell>
        </row>
        <row r="70">
          <cell r="B70" t="str">
            <v>曹天涌</v>
          </cell>
          <cell r="C70">
            <v>3.56</v>
          </cell>
          <cell r="D70">
            <v>3</v>
          </cell>
          <cell r="E70">
            <v>87.82</v>
          </cell>
          <cell r="F70">
            <v>85.6</v>
          </cell>
          <cell r="G70">
            <v>84</v>
          </cell>
          <cell r="H70">
            <v>9.1</v>
          </cell>
          <cell r="I70">
            <v>0</v>
          </cell>
          <cell r="J70">
            <v>2</v>
          </cell>
          <cell r="K70">
            <v>4.8</v>
          </cell>
          <cell r="L70">
            <v>2</v>
          </cell>
          <cell r="M70">
            <v>104.00599999999999</v>
          </cell>
        </row>
        <row r="71">
          <cell r="B71" t="str">
            <v>饶依凡</v>
          </cell>
          <cell r="C71">
            <v>3.65</v>
          </cell>
          <cell r="D71">
            <v>2</v>
          </cell>
          <cell r="E71">
            <v>88.56</v>
          </cell>
          <cell r="F71">
            <v>86.5</v>
          </cell>
          <cell r="G71">
            <v>74</v>
          </cell>
          <cell r="H71">
            <v>8.5</v>
          </cell>
          <cell r="I71">
            <v>0.1</v>
          </cell>
          <cell r="J71">
            <v>3.5</v>
          </cell>
          <cell r="K71">
            <v>2</v>
          </cell>
          <cell r="L71">
            <v>2</v>
          </cell>
          <cell r="M71">
            <v>101.968</v>
          </cell>
        </row>
        <row r="72">
          <cell r="B72" t="str">
            <v>叶大伟</v>
          </cell>
          <cell r="C72">
            <v>3.33</v>
          </cell>
          <cell r="D72">
            <v>9</v>
          </cell>
          <cell r="E72">
            <v>92.47</v>
          </cell>
          <cell r="F72">
            <v>83.3</v>
          </cell>
          <cell r="G72">
            <v>77.5</v>
          </cell>
          <cell r="H72">
            <v>0</v>
          </cell>
          <cell r="I72">
            <v>0</v>
          </cell>
          <cell r="J72">
            <v>3.75</v>
          </cell>
          <cell r="K72">
            <v>2</v>
          </cell>
          <cell r="L72">
            <v>2</v>
          </cell>
          <cell r="M72">
            <v>93.221000000000004</v>
          </cell>
        </row>
        <row r="73">
          <cell r="B73" t="str">
            <v>周家楠</v>
          </cell>
          <cell r="C73">
            <v>3.38</v>
          </cell>
          <cell r="D73">
            <v>7</v>
          </cell>
          <cell r="E73">
            <v>80.75</v>
          </cell>
          <cell r="F73">
            <v>83.8</v>
          </cell>
          <cell r="G73">
            <v>72</v>
          </cell>
          <cell r="H73">
            <v>0.1</v>
          </cell>
          <cell r="I73">
            <v>0</v>
          </cell>
          <cell r="J73">
            <v>1.375</v>
          </cell>
          <cell r="K73">
            <v>4</v>
          </cell>
          <cell r="L73">
            <v>4</v>
          </cell>
          <cell r="M73">
            <v>91.179999999999993</v>
          </cell>
        </row>
        <row r="74">
          <cell r="B74" t="str">
            <v>吕哲锴</v>
          </cell>
          <cell r="C74">
            <v>3.46</v>
          </cell>
          <cell r="D74">
            <v>5</v>
          </cell>
          <cell r="E74">
            <v>80.900000000000006</v>
          </cell>
          <cell r="F74">
            <v>84.6</v>
          </cell>
          <cell r="G74">
            <v>67.5</v>
          </cell>
          <cell r="H74">
            <v>0</v>
          </cell>
          <cell r="I74">
            <v>0</v>
          </cell>
          <cell r="J74">
            <v>3</v>
          </cell>
          <cell r="K74">
            <v>4</v>
          </cell>
          <cell r="L74">
            <v>2</v>
          </cell>
          <cell r="M74">
            <v>90.78</v>
          </cell>
        </row>
        <row r="75">
          <cell r="B75" t="str">
            <v>胡银银</v>
          </cell>
          <cell r="C75">
            <v>3.08</v>
          </cell>
          <cell r="D75">
            <v>13</v>
          </cell>
          <cell r="E75">
            <v>85.204999999999998</v>
          </cell>
          <cell r="F75">
            <v>80.8</v>
          </cell>
          <cell r="G75">
            <v>74</v>
          </cell>
          <cell r="H75">
            <v>0.2</v>
          </cell>
          <cell r="I75">
            <v>0</v>
          </cell>
          <cell r="J75">
            <v>3</v>
          </cell>
          <cell r="K75">
            <v>4</v>
          </cell>
          <cell r="L75">
            <v>2</v>
          </cell>
          <cell r="M75">
            <v>90.641500000000008</v>
          </cell>
        </row>
        <row r="76">
          <cell r="B76" t="str">
            <v>殷志浩</v>
          </cell>
          <cell r="C76">
            <v>3.89</v>
          </cell>
          <cell r="D76">
            <v>1</v>
          </cell>
          <cell r="E76">
            <v>78.400000000000006</v>
          </cell>
          <cell r="F76">
            <v>88.9</v>
          </cell>
          <cell r="G76">
            <v>73</v>
          </cell>
          <cell r="H76">
            <v>2</v>
          </cell>
          <cell r="I76">
            <v>0</v>
          </cell>
          <cell r="J76">
            <v>0</v>
          </cell>
          <cell r="K76">
            <v>0</v>
          </cell>
          <cell r="L76">
            <v>4</v>
          </cell>
          <cell r="M76">
            <v>90.16</v>
          </cell>
        </row>
        <row r="77">
          <cell r="B77" t="str">
            <v>陈东珠</v>
          </cell>
          <cell r="C77">
            <v>3.41</v>
          </cell>
          <cell r="D77">
            <v>6</v>
          </cell>
          <cell r="E77">
            <v>84.59</v>
          </cell>
          <cell r="F77">
            <v>84.1</v>
          </cell>
          <cell r="G77">
            <v>76</v>
          </cell>
          <cell r="H77">
            <v>0.1</v>
          </cell>
          <cell r="I77">
            <v>0</v>
          </cell>
          <cell r="J77">
            <v>0</v>
          </cell>
          <cell r="K77">
            <v>4</v>
          </cell>
          <cell r="L77">
            <v>2</v>
          </cell>
          <cell r="M77">
            <v>89.536999999999978</v>
          </cell>
        </row>
        <row r="78">
          <cell r="B78" t="str">
            <v>吴冰</v>
          </cell>
          <cell r="C78">
            <v>3.48</v>
          </cell>
          <cell r="D78">
            <v>4</v>
          </cell>
          <cell r="E78">
            <v>77.69</v>
          </cell>
          <cell r="F78">
            <v>84.8</v>
          </cell>
          <cell r="G78">
            <v>78</v>
          </cell>
          <cell r="H78">
            <v>0</v>
          </cell>
          <cell r="I78">
            <v>0</v>
          </cell>
          <cell r="J78">
            <v>0.5</v>
          </cell>
          <cell r="K78">
            <v>4</v>
          </cell>
          <cell r="L78">
            <v>2</v>
          </cell>
          <cell r="M78">
            <v>88.486999999999995</v>
          </cell>
        </row>
        <row r="79">
          <cell r="B79" t="str">
            <v>孔令宸</v>
          </cell>
          <cell r="C79">
            <v>3.22</v>
          </cell>
          <cell r="D79">
            <v>12</v>
          </cell>
          <cell r="E79">
            <v>78.260000000000005</v>
          </cell>
          <cell r="F79">
            <v>82.2</v>
          </cell>
          <cell r="G79">
            <v>72.5</v>
          </cell>
          <cell r="H79">
            <v>1.6</v>
          </cell>
          <cell r="I79">
            <v>0.1</v>
          </cell>
          <cell r="J79">
            <v>0</v>
          </cell>
          <cell r="K79">
            <v>0</v>
          </cell>
          <cell r="L79">
            <v>4</v>
          </cell>
          <cell r="M79">
            <v>85.74799999999999</v>
          </cell>
        </row>
        <row r="80">
          <cell r="B80" t="str">
            <v>孔明昊</v>
          </cell>
          <cell r="C80">
            <v>3.24</v>
          </cell>
          <cell r="D80">
            <v>11</v>
          </cell>
          <cell r="E80">
            <v>72.824347826087006</v>
          </cell>
          <cell r="F80">
            <v>82.4</v>
          </cell>
          <cell r="G80">
            <v>80.5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79.337304347826105</v>
          </cell>
        </row>
        <row r="81">
          <cell r="B81" t="str">
            <v>王浩宇</v>
          </cell>
          <cell r="C81">
            <v>3.27</v>
          </cell>
          <cell r="D81">
            <v>10</v>
          </cell>
          <cell r="E81">
            <v>72.254999999999995</v>
          </cell>
          <cell r="F81">
            <v>82.7</v>
          </cell>
          <cell r="G81">
            <v>75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78.796499999999995</v>
          </cell>
        </row>
        <row r="82">
          <cell r="B82" t="str">
            <v>吴方炜</v>
          </cell>
          <cell r="C82">
            <v>3.35</v>
          </cell>
          <cell r="D82">
            <v>8</v>
          </cell>
          <cell r="E82">
            <v>67.300000000000011</v>
          </cell>
          <cell r="F82">
            <v>83.5</v>
          </cell>
          <cell r="G82">
            <v>62.5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76.540000000000006</v>
          </cell>
        </row>
        <row r="83">
          <cell r="B83" t="str">
            <v>白子豪</v>
          </cell>
          <cell r="C83">
            <v>2.75</v>
          </cell>
          <cell r="D83">
            <v>14</v>
          </cell>
          <cell r="E83">
            <v>67.800000000000011</v>
          </cell>
          <cell r="F83">
            <v>77.5</v>
          </cell>
          <cell r="G83">
            <v>82.5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75.09</v>
          </cell>
        </row>
        <row r="84">
          <cell r="B84" t="str">
            <v>何杰</v>
          </cell>
          <cell r="C84">
            <v>2.3199999999999998</v>
          </cell>
          <cell r="D84">
            <v>16</v>
          </cell>
          <cell r="E84">
            <v>73.218333333333305</v>
          </cell>
          <cell r="F84">
            <v>73.2</v>
          </cell>
          <cell r="G84">
            <v>74.5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73.335499999999996</v>
          </cell>
        </row>
        <row r="85">
          <cell r="B85" t="str">
            <v>卢朔</v>
          </cell>
          <cell r="C85">
            <v>2.35</v>
          </cell>
          <cell r="D85">
            <v>15</v>
          </cell>
          <cell r="E85">
            <v>72.099130434782609</v>
          </cell>
          <cell r="F85">
            <v>73.5</v>
          </cell>
          <cell r="G85">
            <v>71.5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72.879739130434785</v>
          </cell>
        </row>
        <row r="86">
          <cell r="B86" t="str">
            <v>陈林</v>
          </cell>
          <cell r="C86">
            <v>2.21</v>
          </cell>
          <cell r="D86">
            <v>18</v>
          </cell>
          <cell r="E86">
            <v>72.635652173913002</v>
          </cell>
          <cell r="F86">
            <v>72.099999999999994</v>
          </cell>
          <cell r="G86">
            <v>74.5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72.500695652173903</v>
          </cell>
        </row>
        <row r="87">
          <cell r="B87" t="str">
            <v>吴燊飞</v>
          </cell>
          <cell r="C87">
            <v>2.2599999999999998</v>
          </cell>
          <cell r="D87">
            <v>17</v>
          </cell>
          <cell r="E87">
            <v>67.100000000000009</v>
          </cell>
          <cell r="F87">
            <v>72.599999999999994</v>
          </cell>
          <cell r="G87">
            <v>79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71.59</v>
          </cell>
        </row>
        <row r="88">
          <cell r="B88" t="str">
            <v>梁国昊</v>
          </cell>
          <cell r="C88">
            <v>2.14</v>
          </cell>
          <cell r="D88">
            <v>19</v>
          </cell>
          <cell r="E88">
            <v>72.084000000000003</v>
          </cell>
          <cell r="F88">
            <v>71.400000000000006</v>
          </cell>
          <cell r="G88">
            <v>68.5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71.315200000000004</v>
          </cell>
        </row>
        <row r="89">
          <cell r="B89" t="str">
            <v>吴浩宇</v>
          </cell>
          <cell r="C89">
            <v>1.96</v>
          </cell>
          <cell r="D89">
            <v>22</v>
          </cell>
          <cell r="E89">
            <v>71.3</v>
          </cell>
          <cell r="F89">
            <v>69.599999999999994</v>
          </cell>
          <cell r="G89">
            <v>77.5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70.899999999999991</v>
          </cell>
        </row>
        <row r="90">
          <cell r="B90" t="str">
            <v>徐晨</v>
          </cell>
          <cell r="C90">
            <v>1.99</v>
          </cell>
          <cell r="D90">
            <v>21</v>
          </cell>
          <cell r="E90">
            <v>71.614782608695691</v>
          </cell>
          <cell r="F90">
            <v>69.900000000000006</v>
          </cell>
          <cell r="G90">
            <v>70.5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70.474434782608711</v>
          </cell>
        </row>
        <row r="91">
          <cell r="B91" t="str">
            <v>周至恺</v>
          </cell>
          <cell r="C91">
            <v>1.89</v>
          </cell>
          <cell r="D91">
            <v>23</v>
          </cell>
          <cell r="E91">
            <v>72.231999999999999</v>
          </cell>
          <cell r="F91">
            <v>68.900000000000006</v>
          </cell>
          <cell r="G91">
            <v>70.5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70.059600000000003</v>
          </cell>
        </row>
        <row r="92">
          <cell r="B92" t="str">
            <v>郭鼎豫</v>
          </cell>
          <cell r="C92">
            <v>2.0699999999999998</v>
          </cell>
          <cell r="D92">
            <v>20</v>
          </cell>
          <cell r="E92">
            <v>69.5</v>
          </cell>
          <cell r="F92">
            <v>70.7</v>
          </cell>
          <cell r="G92">
            <v>65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69.77</v>
          </cell>
        </row>
        <row r="93">
          <cell r="B93" t="str">
            <v>汤隆翔</v>
          </cell>
          <cell r="C93">
            <v>1.79</v>
          </cell>
          <cell r="D93">
            <v>25</v>
          </cell>
          <cell r="E93">
            <v>67.5</v>
          </cell>
          <cell r="F93">
            <v>67.900000000000006</v>
          </cell>
          <cell r="G93">
            <v>83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69.290000000000006</v>
          </cell>
        </row>
        <row r="94">
          <cell r="B94" t="str">
            <v>顾正源</v>
          </cell>
          <cell r="C94">
            <v>1.61</v>
          </cell>
          <cell r="D94">
            <v>27</v>
          </cell>
          <cell r="E94">
            <v>72.131666666666703</v>
          </cell>
          <cell r="F94">
            <v>66.099999999999994</v>
          </cell>
          <cell r="G94">
            <v>79.5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69.249500000000012</v>
          </cell>
        </row>
        <row r="95">
          <cell r="B95" t="str">
            <v>张智攀</v>
          </cell>
          <cell r="C95">
            <v>1.38</v>
          </cell>
          <cell r="D95">
            <v>28</v>
          </cell>
          <cell r="E95">
            <v>71.271999999999991</v>
          </cell>
          <cell r="F95">
            <v>63.8</v>
          </cell>
          <cell r="G95">
            <v>90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68.661599999999993</v>
          </cell>
        </row>
        <row r="96">
          <cell r="B96" t="str">
            <v>杨宝豪</v>
          </cell>
          <cell r="C96">
            <v>1.65</v>
          </cell>
          <cell r="D96">
            <v>26</v>
          </cell>
          <cell r="E96">
            <v>66.800000000000011</v>
          </cell>
          <cell r="F96">
            <v>66.5</v>
          </cell>
          <cell r="G96">
            <v>83.5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68.289999999999992</v>
          </cell>
        </row>
        <row r="97">
          <cell r="B97" t="str">
            <v>周天晨</v>
          </cell>
          <cell r="C97">
            <v>1.84</v>
          </cell>
          <cell r="D97">
            <v>24</v>
          </cell>
          <cell r="E97">
            <v>67</v>
          </cell>
          <cell r="F97">
            <v>68.400000000000006</v>
          </cell>
          <cell r="G97">
            <v>67.5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67.89</v>
          </cell>
        </row>
        <row r="98">
          <cell r="B98" t="str">
            <v>黄嘉文</v>
          </cell>
          <cell r="C98">
            <v>0.89</v>
          </cell>
          <cell r="D98">
            <v>30</v>
          </cell>
          <cell r="E98">
            <v>67</v>
          </cell>
          <cell r="F98">
            <v>58.9</v>
          </cell>
          <cell r="G98">
            <v>50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60.44</v>
          </cell>
        </row>
        <row r="99">
          <cell r="B99" t="str">
            <v>孟浩</v>
          </cell>
          <cell r="C99">
            <v>0.92</v>
          </cell>
          <cell r="D99">
            <v>29</v>
          </cell>
          <cell r="E99">
            <v>67</v>
          </cell>
          <cell r="F99">
            <v>59.2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55.620000000000005</v>
          </cell>
        </row>
        <row r="100">
          <cell r="B100" t="str">
            <v>王选豪</v>
          </cell>
          <cell r="C100">
            <v>0.38</v>
          </cell>
          <cell r="D100">
            <v>31</v>
          </cell>
          <cell r="E100">
            <v>70.759999999999991</v>
          </cell>
          <cell r="F100">
            <v>53.8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53.507999999999996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workbookViewId="0">
      <selection activeCell="K1" sqref="K1:K1048576"/>
    </sheetView>
  </sheetViews>
  <sheetFormatPr defaultRowHeight="14.25" x14ac:dyDescent="0.2"/>
  <cols>
    <col min="1" max="1" width="23.875" style="3" customWidth="1" collapsed="1"/>
    <col min="2" max="2" width="18.25" style="3" customWidth="1" collapsed="1"/>
    <col min="3" max="3" width="17.125" style="3" customWidth="1" collapsed="1"/>
    <col min="4" max="4" width="16.75" style="3" customWidth="1" collapsed="1"/>
    <col min="5" max="11" width="16.75" style="3" customWidth="1"/>
    <col min="12" max="15" width="23.875" style="3" customWidth="1" collapsed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7" t="s">
        <v>853</v>
      </c>
      <c r="F1" s="7" t="s">
        <v>854</v>
      </c>
      <c r="G1" s="7" t="s">
        <v>855</v>
      </c>
      <c r="H1" s="7" t="s">
        <v>856</v>
      </c>
      <c r="I1" s="7" t="s">
        <v>857</v>
      </c>
      <c r="J1" s="7" t="s">
        <v>860</v>
      </c>
      <c r="K1" s="7" t="s">
        <v>861</v>
      </c>
      <c r="L1" s="1" t="s">
        <v>4</v>
      </c>
      <c r="M1" s="1" t="s">
        <v>5</v>
      </c>
      <c r="N1" s="1" t="s">
        <v>6</v>
      </c>
      <c r="O1" s="1" t="s">
        <v>7</v>
      </c>
    </row>
    <row r="2" spans="1:15" x14ac:dyDescent="0.2">
      <c r="A2" s="2" t="s">
        <v>145</v>
      </c>
      <c r="B2" s="2" t="s">
        <v>146</v>
      </c>
      <c r="C2" s="2" t="s">
        <v>147</v>
      </c>
      <c r="D2" s="2" t="s">
        <v>9</v>
      </c>
      <c r="E2" s="2">
        <f>VLOOKUP(B2,[1]综合测评!$B$55:$M$106,12,0)</f>
        <v>105.4465</v>
      </c>
      <c r="F2" s="2">
        <f>VLOOKUP(B2,[2]综合测评!$B$4:$N$73,13,0)</f>
        <v>137.81546823529413</v>
      </c>
      <c r="G2" s="2">
        <f>VLOOKUP(B2,[3]综合测评!$B$3:$M$68,12,0)</f>
        <v>139.30151272727272</v>
      </c>
      <c r="H2" s="2">
        <f>E2+F2+G2</f>
        <v>382.56348096256687</v>
      </c>
      <c r="I2" s="2">
        <v>1</v>
      </c>
      <c r="J2" s="2">
        <f>I2+D2</f>
        <v>2</v>
      </c>
      <c r="K2" s="2">
        <v>1</v>
      </c>
      <c r="L2" s="2" t="s">
        <v>11</v>
      </c>
      <c r="M2" s="2" t="s">
        <v>12</v>
      </c>
      <c r="N2" s="2" t="s">
        <v>13</v>
      </c>
      <c r="O2" s="2" t="s">
        <v>148</v>
      </c>
    </row>
    <row r="3" spans="1:15" x14ac:dyDescent="0.2">
      <c r="A3" s="2" t="s">
        <v>15</v>
      </c>
      <c r="B3" s="2" t="s">
        <v>16</v>
      </c>
      <c r="C3" s="2" t="s">
        <v>18</v>
      </c>
      <c r="D3" s="2" t="s">
        <v>23</v>
      </c>
      <c r="E3" s="2">
        <f>VLOOKUP(B3,[1]综合测评!$B$55:$M$106,12,0)</f>
        <v>102.08199999999999</v>
      </c>
      <c r="F3" s="2">
        <f>VLOOKUP(B3,[2]综合测评!$B$4:$N$73,13,0)</f>
        <v>123.294</v>
      </c>
      <c r="G3" s="2">
        <f>VLOOKUP(B3,[3]综合测评!$B$3:$M$68,12,0)</f>
        <v>139.578</v>
      </c>
      <c r="H3" s="2">
        <f>E3+F3+G3</f>
        <v>364.95399999999995</v>
      </c>
      <c r="I3" s="2">
        <v>3</v>
      </c>
      <c r="J3" s="2">
        <f>I3+D3</f>
        <v>8</v>
      </c>
      <c r="K3" s="2">
        <v>2</v>
      </c>
      <c r="L3" s="2" t="s">
        <v>11</v>
      </c>
      <c r="M3" s="2" t="s">
        <v>12</v>
      </c>
      <c r="N3" s="2" t="s">
        <v>13</v>
      </c>
      <c r="O3" s="2" t="s">
        <v>14</v>
      </c>
    </row>
    <row r="4" spans="1:15" x14ac:dyDescent="0.2">
      <c r="A4" s="2" t="s">
        <v>158</v>
      </c>
      <c r="B4" s="2" t="s">
        <v>159</v>
      </c>
      <c r="C4" s="2" t="s">
        <v>160</v>
      </c>
      <c r="D4" s="2" t="s">
        <v>38</v>
      </c>
      <c r="E4" s="10">
        <f>VLOOKUP(B4,[1]综合测评!$B$55:$M$106,12,0)</f>
        <v>103.63199999999998</v>
      </c>
      <c r="F4" s="2">
        <f>VLOOKUP(B4,[2]综合测评!$B$4:$N$73,13,0)</f>
        <v>139.60968</v>
      </c>
      <c r="G4" s="2">
        <f>VLOOKUP(B4,[3]综合测评!$B$3:$M$68,12,0)</f>
        <v>138.24991272727272</v>
      </c>
      <c r="H4" s="2">
        <f>E4+F4+G4</f>
        <v>381.49159272727269</v>
      </c>
      <c r="I4" s="2">
        <v>2</v>
      </c>
      <c r="J4" s="2">
        <f>I4+D4</f>
        <v>8</v>
      </c>
      <c r="K4" s="2">
        <v>3</v>
      </c>
      <c r="L4" s="2" t="s">
        <v>11</v>
      </c>
      <c r="M4" s="2" t="s">
        <v>12</v>
      </c>
      <c r="N4" s="2" t="s">
        <v>13</v>
      </c>
      <c r="O4" s="2" t="s">
        <v>148</v>
      </c>
    </row>
    <row r="5" spans="1:15" x14ac:dyDescent="0.2">
      <c r="A5" s="2" t="s">
        <v>155</v>
      </c>
      <c r="B5" s="2" t="s">
        <v>156</v>
      </c>
      <c r="C5" s="2" t="s">
        <v>157</v>
      </c>
      <c r="D5" s="2" t="s">
        <v>28</v>
      </c>
      <c r="E5" s="10">
        <f>VLOOKUP(B5,[1]综合测评!$B$55:$M$106,12,0)</f>
        <v>104.511</v>
      </c>
      <c r="F5" s="2">
        <f>VLOOKUP(B5,[2]综合测评!$B$4:$N$73,13,0)</f>
        <v>111.5509582352941</v>
      </c>
      <c r="G5" s="2">
        <f>VLOOKUP(B5,[3]综合测评!$B$3:$M$68,12,0)</f>
        <v>120.27157818181817</v>
      </c>
      <c r="H5" s="2">
        <f>E5+F5+G5</f>
        <v>336.33353641711227</v>
      </c>
      <c r="I5" s="2">
        <v>7</v>
      </c>
      <c r="J5" s="2">
        <f>I5+D5</f>
        <v>11</v>
      </c>
      <c r="K5" s="2">
        <v>4</v>
      </c>
      <c r="L5" s="2" t="s">
        <v>11</v>
      </c>
      <c r="M5" s="2" t="s">
        <v>12</v>
      </c>
      <c r="N5" s="2" t="s">
        <v>13</v>
      </c>
      <c r="O5" s="2" t="s">
        <v>148</v>
      </c>
    </row>
    <row r="6" spans="1:15" x14ac:dyDescent="0.2">
      <c r="A6" s="2" t="s">
        <v>161</v>
      </c>
      <c r="B6" s="2" t="s">
        <v>162</v>
      </c>
      <c r="C6" s="2" t="s">
        <v>163</v>
      </c>
      <c r="D6" s="2" t="s">
        <v>35</v>
      </c>
      <c r="E6" s="2">
        <f>VLOOKUP(B6,[1]综合测评!$B$55:$M$106,12,0)</f>
        <v>100.881</v>
      </c>
      <c r="F6" s="2">
        <f>VLOOKUP(B6,[2]综合测评!$B$4:$N$73,13,0)</f>
        <v>117.99611764705881</v>
      </c>
      <c r="G6" s="2">
        <f>VLOOKUP(B6,[3]综合测评!$B$3:$M$68,12,0)</f>
        <v>138.28509090909088</v>
      </c>
      <c r="H6" s="2">
        <f>E6+F6+G6</f>
        <v>357.16220855614972</v>
      </c>
      <c r="I6" s="2">
        <v>5</v>
      </c>
      <c r="J6" s="2">
        <f>I6+D6</f>
        <v>12</v>
      </c>
      <c r="K6" s="2">
        <v>5</v>
      </c>
      <c r="L6" s="2" t="s">
        <v>11</v>
      </c>
      <c r="M6" s="2" t="s">
        <v>12</v>
      </c>
      <c r="N6" s="2" t="s">
        <v>13</v>
      </c>
      <c r="O6" s="2" t="s">
        <v>148</v>
      </c>
    </row>
    <row r="7" spans="1:15" x14ac:dyDescent="0.2">
      <c r="A7" s="2" t="s">
        <v>167</v>
      </c>
      <c r="B7" s="2" t="s">
        <v>168</v>
      </c>
      <c r="C7" s="2" t="s">
        <v>169</v>
      </c>
      <c r="D7" s="2" t="s">
        <v>33</v>
      </c>
      <c r="E7" s="2">
        <f>VLOOKUP(B7,[1]综合测评!$B$55:$M$106,12,0)</f>
        <v>98.380999999999986</v>
      </c>
      <c r="F7" s="2">
        <f>VLOOKUP(B7,[2]综合测评!$B$4:$N$73,13,0)</f>
        <v>111.46046941176471</v>
      </c>
      <c r="G7" s="2">
        <f>VLOOKUP(B7,[3]综合测评!$B$3:$M$68,12,0)</f>
        <v>140.49712</v>
      </c>
      <c r="H7" s="2">
        <f>E7+F7+G7</f>
        <v>350.3385894117647</v>
      </c>
      <c r="I7" s="2">
        <v>6</v>
      </c>
      <c r="J7" s="2">
        <f>I7+D7</f>
        <v>14</v>
      </c>
      <c r="K7" s="2">
        <v>6</v>
      </c>
      <c r="L7" s="2" t="s">
        <v>11</v>
      </c>
      <c r="M7" s="2" t="s">
        <v>12</v>
      </c>
      <c r="N7" s="2" t="s">
        <v>13</v>
      </c>
      <c r="O7" s="2" t="s">
        <v>148</v>
      </c>
    </row>
    <row r="8" spans="1:15" x14ac:dyDescent="0.2">
      <c r="A8" s="2" t="s">
        <v>170</v>
      </c>
      <c r="B8" s="2" t="s">
        <v>171</v>
      </c>
      <c r="C8" s="2" t="s">
        <v>172</v>
      </c>
      <c r="D8" s="2" t="s">
        <v>47</v>
      </c>
      <c r="E8" s="2">
        <f>VLOOKUP(B8,[1]综合测评!$B$55:$M$106,12,0)</f>
        <v>103.39599999999999</v>
      </c>
      <c r="F8" s="2">
        <f>VLOOKUP(B8,[2]综合测评!$B$4:$N$73,13,0)</f>
        <v>117.29132235294118</v>
      </c>
      <c r="G8" s="2">
        <f>VLOOKUP(B8,[3]综合测评!$B$3:$M$68,12,0)</f>
        <v>139.10893818181819</v>
      </c>
      <c r="H8" s="2">
        <f>E8+F8+G8</f>
        <v>359.79626053475937</v>
      </c>
      <c r="I8" s="2">
        <v>4</v>
      </c>
      <c r="J8" s="2">
        <f>I8+D8</f>
        <v>14</v>
      </c>
      <c r="K8" s="2">
        <v>7</v>
      </c>
      <c r="L8" s="2" t="s">
        <v>11</v>
      </c>
      <c r="M8" s="2" t="s">
        <v>12</v>
      </c>
      <c r="N8" s="2" t="s">
        <v>13</v>
      </c>
      <c r="O8" s="2" t="s">
        <v>148</v>
      </c>
    </row>
    <row r="9" spans="1:15" x14ac:dyDescent="0.2">
      <c r="A9" s="2" t="s">
        <v>149</v>
      </c>
      <c r="B9" s="2" t="s">
        <v>150</v>
      </c>
      <c r="C9" s="2" t="s">
        <v>151</v>
      </c>
      <c r="D9" s="2" t="s">
        <v>22</v>
      </c>
      <c r="E9" s="9">
        <v>93.907420000000002</v>
      </c>
      <c r="F9" s="2">
        <f>VLOOKUP(B9,[2]综合测评!$B$4:$N$73,13,0)</f>
        <v>100.55937882352941</v>
      </c>
      <c r="G9" s="2">
        <f>VLOOKUP(B9,[3]综合测评!$B$3:$M$68,12,0)</f>
        <v>98.367999999999995</v>
      </c>
      <c r="H9" s="2">
        <f>E9+F9+G9</f>
        <v>292.83479882352941</v>
      </c>
      <c r="I9" s="2">
        <v>13</v>
      </c>
      <c r="J9" s="2">
        <f>I9+D9</f>
        <v>16</v>
      </c>
      <c r="K9" s="2">
        <v>8</v>
      </c>
      <c r="L9" s="2" t="s">
        <v>11</v>
      </c>
      <c r="M9" s="2" t="s">
        <v>12</v>
      </c>
      <c r="N9" s="2" t="s">
        <v>13</v>
      </c>
      <c r="O9" s="2" t="s">
        <v>148</v>
      </c>
    </row>
    <row r="10" spans="1:15" x14ac:dyDescent="0.2">
      <c r="A10" s="2" t="s">
        <v>152</v>
      </c>
      <c r="B10" s="2" t="s">
        <v>153</v>
      </c>
      <c r="C10" s="2" t="s">
        <v>154</v>
      </c>
      <c r="D10" s="2" t="s">
        <v>10</v>
      </c>
      <c r="E10" s="2">
        <f>VLOOKUP(B10,[1]综合测评!$B$55:$M$106,12,0)</f>
        <v>90.763199999999998</v>
      </c>
      <c r="F10" s="2">
        <f>VLOOKUP(B10,[2]综合测评!$B$4:$N$73,13,0)</f>
        <v>101.77933823529412</v>
      </c>
      <c r="G10" s="2">
        <f>VLOOKUP(B10,[3]综合测评!$B$3:$M$68,12,0)</f>
        <v>95.215999999999994</v>
      </c>
      <c r="H10" s="2">
        <f>E10+F10+G10</f>
        <v>287.75853823529411</v>
      </c>
      <c r="I10" s="2">
        <v>16</v>
      </c>
      <c r="J10" s="2">
        <f>I10+D10</f>
        <v>18</v>
      </c>
      <c r="K10" s="2">
        <v>9</v>
      </c>
      <c r="L10" s="2" t="s">
        <v>11</v>
      </c>
      <c r="M10" s="2" t="s">
        <v>12</v>
      </c>
      <c r="N10" s="2" t="s">
        <v>13</v>
      </c>
      <c r="O10" s="2" t="s">
        <v>148</v>
      </c>
    </row>
    <row r="11" spans="1:15" x14ac:dyDescent="0.2">
      <c r="A11" s="2" t="s">
        <v>19</v>
      </c>
      <c r="B11" s="2" t="s">
        <v>20</v>
      </c>
      <c r="C11" s="2" t="s">
        <v>24</v>
      </c>
      <c r="D11" s="2" t="s">
        <v>61</v>
      </c>
      <c r="E11" s="9">
        <v>93.396000000000001</v>
      </c>
      <c r="F11" s="2">
        <f>VLOOKUP(B11,[2]综合测评!$B$4:$N$73,13,0)</f>
        <v>103.45425000000002</v>
      </c>
      <c r="G11" s="2">
        <f>VLOOKUP(B11,[3]综合测评!$B$3:$M$68,12,0)</f>
        <v>106.35000000000001</v>
      </c>
      <c r="H11" s="2">
        <f>E11+F11+G11</f>
        <v>303.20025000000004</v>
      </c>
      <c r="I11" s="2">
        <v>11</v>
      </c>
      <c r="J11" s="2">
        <f>I11+D11</f>
        <v>26</v>
      </c>
      <c r="K11" s="2">
        <v>10</v>
      </c>
      <c r="L11" s="2" t="s">
        <v>11</v>
      </c>
      <c r="M11" s="2" t="s">
        <v>12</v>
      </c>
      <c r="N11" s="2" t="s">
        <v>13</v>
      </c>
      <c r="O11" s="2" t="s">
        <v>14</v>
      </c>
    </row>
    <row r="12" spans="1:15" x14ac:dyDescent="0.2">
      <c r="A12" s="2" t="s">
        <v>173</v>
      </c>
      <c r="B12" s="2" t="s">
        <v>174</v>
      </c>
      <c r="C12" s="2" t="s">
        <v>175</v>
      </c>
      <c r="D12" s="2" t="s">
        <v>79</v>
      </c>
      <c r="E12" s="2">
        <f>VLOOKUP(B12,[1]综合测评!$B$55:$M$106,12,0)</f>
        <v>99.330999999999989</v>
      </c>
      <c r="F12" s="2">
        <f>VLOOKUP(B12,[2]综合测评!$B$4:$N$73,13,0)</f>
        <v>107.39300235294117</v>
      </c>
      <c r="G12" s="2">
        <f>VLOOKUP(B12,[3]综合测评!$B$3:$M$68,12,0)</f>
        <v>116.95285090909091</v>
      </c>
      <c r="H12" s="2">
        <f>E12+F12+G12</f>
        <v>323.67685326203207</v>
      </c>
      <c r="I12" s="2">
        <v>9</v>
      </c>
      <c r="J12" s="2">
        <f>I12+D12</f>
        <v>26</v>
      </c>
      <c r="K12" s="2">
        <v>11</v>
      </c>
      <c r="L12" s="2" t="s">
        <v>11</v>
      </c>
      <c r="M12" s="2" t="s">
        <v>12</v>
      </c>
      <c r="N12" s="2" t="s">
        <v>13</v>
      </c>
      <c r="O12" s="2" t="s">
        <v>148</v>
      </c>
    </row>
    <row r="13" spans="1:15" x14ac:dyDescent="0.2">
      <c r="A13" s="2" t="s">
        <v>185</v>
      </c>
      <c r="B13" s="2" t="s">
        <v>186</v>
      </c>
      <c r="C13" s="2" t="s">
        <v>187</v>
      </c>
      <c r="D13" s="2" t="s">
        <v>93</v>
      </c>
      <c r="E13" s="2">
        <f>VLOOKUP(B13,[1]综合测评!$B$55:$M$106,12,0)</f>
        <v>92.142799999999994</v>
      </c>
      <c r="F13" s="2">
        <f>VLOOKUP(B13,[2]综合测评!$B$4:$N$73,13,0)</f>
        <v>106.41800000000001</v>
      </c>
      <c r="G13" s="2">
        <f>VLOOKUP(B13,[3]综合测评!$B$3:$M$68,12,0)</f>
        <v>136.11254545454545</v>
      </c>
      <c r="H13" s="2">
        <f>E13+F13+G13</f>
        <v>334.67334545454548</v>
      </c>
      <c r="I13" s="2">
        <v>8</v>
      </c>
      <c r="J13" s="2">
        <f>I13+D13</f>
        <v>28</v>
      </c>
      <c r="K13" s="2">
        <v>12</v>
      </c>
      <c r="L13" s="2" t="s">
        <v>11</v>
      </c>
      <c r="M13" s="2" t="s">
        <v>12</v>
      </c>
      <c r="N13" s="2" t="s">
        <v>13</v>
      </c>
      <c r="O13" s="2" t="s">
        <v>148</v>
      </c>
    </row>
    <row r="14" spans="1:15" x14ac:dyDescent="0.2">
      <c r="A14" s="2" t="s">
        <v>176</v>
      </c>
      <c r="B14" s="2" t="s">
        <v>177</v>
      </c>
      <c r="C14" s="2" t="s">
        <v>178</v>
      </c>
      <c r="D14" s="2" t="s">
        <v>60</v>
      </c>
      <c r="E14" s="2">
        <f>VLOOKUP(B14,[1]综合测评!$B$55:$M$106,12,0)</f>
        <v>97.23899999999999</v>
      </c>
      <c r="F14" s="2">
        <f>VLOOKUP(B14,[2]综合测评!$B$4:$N$73,13,0)</f>
        <v>103.46752941176472</v>
      </c>
      <c r="G14" s="2">
        <f>VLOOKUP(B14,[3]综合测评!$B$3:$M$68,12,0)</f>
        <v>81.143000000000001</v>
      </c>
      <c r="H14" s="2">
        <f>E14+F14+G14</f>
        <v>281.84952941176471</v>
      </c>
      <c r="I14" s="2">
        <v>18</v>
      </c>
      <c r="J14" s="2">
        <f>I14+D14</f>
        <v>30</v>
      </c>
      <c r="K14" s="2">
        <v>13</v>
      </c>
      <c r="L14" s="2" t="s">
        <v>11</v>
      </c>
      <c r="M14" s="2" t="s">
        <v>12</v>
      </c>
      <c r="N14" s="2" t="s">
        <v>13</v>
      </c>
      <c r="O14" s="2" t="s">
        <v>148</v>
      </c>
    </row>
    <row r="15" spans="1:15" x14ac:dyDescent="0.2">
      <c r="A15" s="2" t="s">
        <v>36</v>
      </c>
      <c r="B15" s="2" t="s">
        <v>37</v>
      </c>
      <c r="C15" s="2" t="s">
        <v>39</v>
      </c>
      <c r="D15" s="2" t="s">
        <v>70</v>
      </c>
      <c r="E15" s="2">
        <f>VLOOKUP(B15,[1]综合测评!$B$55:$M$106,12,0)</f>
        <v>95.021999999999991</v>
      </c>
      <c r="F15" s="2">
        <f>VLOOKUP(B15,[2]综合测评!$B$4:$N$73,13,0)</f>
        <v>104.07499999999999</v>
      </c>
      <c r="G15" s="2">
        <f>VLOOKUP(B15,[3]综合测评!$B$3:$M$68,12,0)</f>
        <v>90.742999999999995</v>
      </c>
      <c r="H15" s="2">
        <f>E15+F15+G15</f>
        <v>289.83999999999997</v>
      </c>
      <c r="I15" s="2">
        <v>14</v>
      </c>
      <c r="J15" s="2">
        <f>I15+D15</f>
        <v>30</v>
      </c>
      <c r="K15" s="2">
        <v>14</v>
      </c>
      <c r="L15" s="2" t="s">
        <v>11</v>
      </c>
      <c r="M15" s="2" t="s">
        <v>12</v>
      </c>
      <c r="N15" s="2" t="s">
        <v>13</v>
      </c>
      <c r="O15" s="2" t="s">
        <v>14</v>
      </c>
    </row>
    <row r="16" spans="1:15" x14ac:dyDescent="0.2">
      <c r="A16" s="2" t="s">
        <v>164</v>
      </c>
      <c r="B16" s="2" t="s">
        <v>165</v>
      </c>
      <c r="C16" s="2" t="s">
        <v>166</v>
      </c>
      <c r="D16" s="2" t="s">
        <v>45</v>
      </c>
      <c r="E16" s="2">
        <f>VLOOKUP(B16,[4]大一学年!$B$4:$L$51,11,0)</f>
        <v>82.972999999999999</v>
      </c>
      <c r="F16" s="2">
        <f>VLOOKUP(B16,[2]综合测评!$B$4:$N$73,13,0)</f>
        <v>100.84949647058825</v>
      </c>
      <c r="G16" s="2">
        <f>VLOOKUP(B16,[3]综合测评!$B$3:$M$68,12,0)</f>
        <v>83.929999999999993</v>
      </c>
      <c r="H16" s="2">
        <f>E16+F16+G16</f>
        <v>267.75249647058826</v>
      </c>
      <c r="I16" s="2">
        <v>24</v>
      </c>
      <c r="J16" s="2">
        <f>I16+D16</f>
        <v>33</v>
      </c>
      <c r="K16" s="2">
        <v>15</v>
      </c>
      <c r="L16" s="2" t="s">
        <v>11</v>
      </c>
      <c r="M16" s="2" t="s">
        <v>12</v>
      </c>
      <c r="N16" s="2" t="s">
        <v>13</v>
      </c>
      <c r="O16" s="2" t="s">
        <v>148</v>
      </c>
    </row>
    <row r="17" spans="1:15" x14ac:dyDescent="0.2">
      <c r="A17" s="2" t="s">
        <v>51</v>
      </c>
      <c r="B17" s="2" t="s">
        <v>52</v>
      </c>
      <c r="C17" s="2" t="s">
        <v>54</v>
      </c>
      <c r="D17" s="2" t="s">
        <v>117</v>
      </c>
      <c r="E17" s="2">
        <f>VLOOKUP(B17,[1]综合测评!$B$55:$M$106,12,0)</f>
        <v>94.096999999999994</v>
      </c>
      <c r="F17" s="2">
        <f>VLOOKUP(B17,[2]综合测评!$B$4:$N$73,13,0)</f>
        <v>101.98199999999999</v>
      </c>
      <c r="G17" s="2">
        <f>VLOOKUP(B17,[3]综合测评!$B$3:$M$68,12,0)</f>
        <v>116.0737</v>
      </c>
      <c r="H17" s="2">
        <f>E17+F17+G17</f>
        <v>312.15269999999998</v>
      </c>
      <c r="I17" s="2">
        <v>10</v>
      </c>
      <c r="J17" s="2">
        <f>I17+D17</f>
        <v>37</v>
      </c>
      <c r="K17" s="2">
        <v>16</v>
      </c>
      <c r="L17" s="2" t="s">
        <v>11</v>
      </c>
      <c r="M17" s="2" t="s">
        <v>12</v>
      </c>
      <c r="N17" s="2" t="s">
        <v>13</v>
      </c>
      <c r="O17" s="2" t="s">
        <v>14</v>
      </c>
    </row>
    <row r="18" spans="1:15" x14ac:dyDescent="0.2">
      <c r="A18" s="2" t="s">
        <v>25</v>
      </c>
      <c r="B18" s="2" t="s">
        <v>26</v>
      </c>
      <c r="C18" s="2" t="s">
        <v>29</v>
      </c>
      <c r="D18" s="2" t="s">
        <v>63</v>
      </c>
      <c r="E18" s="2">
        <f>VLOOKUP(B18,[4]大一学年!$B$4:$L$51,11,0)</f>
        <v>79.343000000000004</v>
      </c>
      <c r="F18" s="2">
        <f>VLOOKUP(B18,[2]综合测评!$B$4:$N$73,13,0)</f>
        <v>81.902000000000001</v>
      </c>
      <c r="G18" s="2">
        <f>VLOOKUP(B18,[3]综合测评!$B$3:$M$68,12,0)</f>
        <v>98.983000000000004</v>
      </c>
      <c r="H18" s="2">
        <f>E18+F18+G18</f>
        <v>260.22800000000001</v>
      </c>
      <c r="I18" s="2">
        <v>25</v>
      </c>
      <c r="J18" s="2">
        <f>I18+D18</f>
        <v>38</v>
      </c>
      <c r="K18" s="2">
        <v>17</v>
      </c>
      <c r="L18" s="2" t="s">
        <v>11</v>
      </c>
      <c r="M18" s="2" t="s">
        <v>12</v>
      </c>
      <c r="N18" s="2" t="s">
        <v>13</v>
      </c>
      <c r="O18" s="2" t="s">
        <v>14</v>
      </c>
    </row>
    <row r="19" spans="1:15" x14ac:dyDescent="0.2">
      <c r="A19" s="2" t="s">
        <v>179</v>
      </c>
      <c r="B19" s="2" t="s">
        <v>180</v>
      </c>
      <c r="C19" s="2" t="s">
        <v>181</v>
      </c>
      <c r="D19" s="2" t="s">
        <v>83</v>
      </c>
      <c r="E19" s="2">
        <f>VLOOKUP(B19,[4]大一学年!$B$4:$L$51,11,0)</f>
        <v>77.522999999999996</v>
      </c>
      <c r="F19" s="2">
        <f>VLOOKUP(B19,[2]综合测评!$B$4:$N$73,13,0)</f>
        <v>97.076084705882351</v>
      </c>
      <c r="G19" s="2">
        <f>VLOOKUP(B19,[3]综合测评!$B$3:$M$68,12,0)</f>
        <v>98.288000000000011</v>
      </c>
      <c r="H19" s="2">
        <f>E19+F19+G19</f>
        <v>272.88708470588233</v>
      </c>
      <c r="I19" s="2">
        <v>20</v>
      </c>
      <c r="J19" s="2">
        <f>I19+D19</f>
        <v>38</v>
      </c>
      <c r="K19" s="2">
        <v>18</v>
      </c>
      <c r="L19" s="2" t="s">
        <v>11</v>
      </c>
      <c r="M19" s="2" t="s">
        <v>12</v>
      </c>
      <c r="N19" s="2" t="s">
        <v>13</v>
      </c>
      <c r="O19" s="2" t="s">
        <v>148</v>
      </c>
    </row>
    <row r="20" spans="1:15" x14ac:dyDescent="0.2">
      <c r="A20" s="2" t="s">
        <v>191</v>
      </c>
      <c r="B20" s="2" t="s">
        <v>192</v>
      </c>
      <c r="C20" s="2" t="s">
        <v>193</v>
      </c>
      <c r="D20" s="2" t="s">
        <v>69</v>
      </c>
      <c r="E20" s="2">
        <f>VLOOKUP(B20,[4]大一学年!$B$4:$L$51,11,0)</f>
        <v>78.873000000000005</v>
      </c>
      <c r="F20" s="2">
        <f>VLOOKUP(B20,[2]综合测评!$B$4:$N$73,13,0)</f>
        <v>99.007647058823522</v>
      </c>
      <c r="G20" s="2">
        <f>VLOOKUP(B20,[3]综合测评!$B$3:$M$68,12,0)</f>
        <v>80.403999999999996</v>
      </c>
      <c r="H20" s="2">
        <f>E20+F20+G20</f>
        <v>258.28464705882351</v>
      </c>
      <c r="I20" s="2">
        <v>26</v>
      </c>
      <c r="J20" s="2">
        <f>I20+D20</f>
        <v>40</v>
      </c>
      <c r="K20" s="2">
        <v>19</v>
      </c>
      <c r="L20" s="2" t="s">
        <v>11</v>
      </c>
      <c r="M20" s="2" t="s">
        <v>12</v>
      </c>
      <c r="N20" s="2" t="s">
        <v>13</v>
      </c>
      <c r="O20" s="2" t="s">
        <v>148</v>
      </c>
    </row>
    <row r="21" spans="1:15" x14ac:dyDescent="0.2">
      <c r="A21" s="2" t="s">
        <v>40</v>
      </c>
      <c r="B21" s="2" t="s">
        <v>41</v>
      </c>
      <c r="C21" s="2" t="s">
        <v>42</v>
      </c>
      <c r="D21" s="2" t="s">
        <v>53</v>
      </c>
      <c r="E21" s="2">
        <f>VLOOKUP(B21,[1]综合测评!$B$55:$M$106,12,0)</f>
        <v>89.19</v>
      </c>
      <c r="F21" s="2">
        <f>VLOOKUP(B21,[2]综合测评!$B$4:$N$73,13,0)</f>
        <v>81.34</v>
      </c>
      <c r="G21" s="2">
        <f>VLOOKUP(B21,[3]综合测评!$B$3:$M$68,12,0)</f>
        <v>84.32</v>
      </c>
      <c r="H21" s="2">
        <f>E21+F21+G21</f>
        <v>254.85</v>
      </c>
      <c r="I21" s="2">
        <v>30</v>
      </c>
      <c r="J21" s="2">
        <f>I21+D21</f>
        <v>41</v>
      </c>
      <c r="K21" s="2">
        <v>20</v>
      </c>
      <c r="L21" s="2" t="s">
        <v>11</v>
      </c>
      <c r="M21" s="2" t="s">
        <v>12</v>
      </c>
      <c r="N21" s="2" t="s">
        <v>13</v>
      </c>
      <c r="O21" s="2" t="s">
        <v>14</v>
      </c>
    </row>
    <row r="22" spans="1:15" x14ac:dyDescent="0.2">
      <c r="A22" s="2" t="s">
        <v>48</v>
      </c>
      <c r="B22" s="2" t="s">
        <v>49</v>
      </c>
      <c r="C22" s="2" t="s">
        <v>50</v>
      </c>
      <c r="D22" s="2" t="s">
        <v>87</v>
      </c>
      <c r="E22" s="2">
        <f>VLOOKUP(B22,[1]综合测评!$B$55:$M$106,12,0)</f>
        <v>93.481999999999999</v>
      </c>
      <c r="F22" s="2">
        <f>VLOOKUP(B22,[2]综合测评!$B$4:$N$73,13,0)</f>
        <v>94.501999999999995</v>
      </c>
      <c r="G22" s="2">
        <f>VLOOKUP(B22,[3]综合测评!$B$3:$M$68,12,0)</f>
        <v>80.631</v>
      </c>
      <c r="H22" s="2">
        <f>E22+F22+G22</f>
        <v>268.61500000000001</v>
      </c>
      <c r="I22" s="2">
        <v>22</v>
      </c>
      <c r="J22" s="2">
        <f>I22+D22</f>
        <v>41</v>
      </c>
      <c r="K22" s="2">
        <v>21</v>
      </c>
      <c r="L22" s="2" t="s">
        <v>11</v>
      </c>
      <c r="M22" s="2" t="s">
        <v>12</v>
      </c>
      <c r="N22" s="2" t="s">
        <v>13</v>
      </c>
      <c r="O22" s="2" t="s">
        <v>14</v>
      </c>
    </row>
    <row r="23" spans="1:15" x14ac:dyDescent="0.2">
      <c r="A23" s="2" t="s">
        <v>188</v>
      </c>
      <c r="B23" s="2" t="s">
        <v>189</v>
      </c>
      <c r="C23" s="2" t="s">
        <v>190</v>
      </c>
      <c r="D23" s="2" t="s">
        <v>100</v>
      </c>
      <c r="E23" s="2">
        <f>VLOOKUP(B23,[1]综合测评!$B$55:$M$106,12,0)</f>
        <v>90.632800000000003</v>
      </c>
      <c r="F23" s="2">
        <f>VLOOKUP(B23,[2]综合测评!$B$4:$N$73,13,0)</f>
        <v>92.943849411764702</v>
      </c>
      <c r="G23" s="2">
        <f>VLOOKUP(B23,[3]综合测评!$B$3:$M$68,12,0)</f>
        <v>85.298999999999992</v>
      </c>
      <c r="H23" s="2">
        <f>E23+F23+G23</f>
        <v>268.8756494117647</v>
      </c>
      <c r="I23" s="2">
        <v>21</v>
      </c>
      <c r="J23" s="2">
        <f>I23+D23</f>
        <v>43</v>
      </c>
      <c r="K23" s="2">
        <v>22</v>
      </c>
      <c r="L23" s="2" t="s">
        <v>11</v>
      </c>
      <c r="M23" s="2" t="s">
        <v>12</v>
      </c>
      <c r="N23" s="2" t="s">
        <v>13</v>
      </c>
      <c r="O23" s="2" t="s">
        <v>148</v>
      </c>
    </row>
    <row r="24" spans="1:15" x14ac:dyDescent="0.2">
      <c r="A24" s="2" t="s">
        <v>64</v>
      </c>
      <c r="B24" s="2" t="s">
        <v>65</v>
      </c>
      <c r="C24" s="2" t="s">
        <v>66</v>
      </c>
      <c r="D24" s="2" t="s">
        <v>125</v>
      </c>
      <c r="E24" s="2">
        <f>VLOOKUP(B24,[1]综合测评!$B$55:$M$106,12,0)</f>
        <v>89.686000000000007</v>
      </c>
      <c r="F24" s="2">
        <f>VLOOKUP(B24,[2]综合测评!$B$4:$N$73,13,0)</f>
        <v>101.30275</v>
      </c>
      <c r="G24" s="2">
        <f>VLOOKUP(B24,[3]综合测评!$B$3:$M$68,12,0)</f>
        <v>98.032999999999987</v>
      </c>
      <c r="H24" s="2">
        <f>E24+F24+G24</f>
        <v>289.02175</v>
      </c>
      <c r="I24" s="2">
        <v>15</v>
      </c>
      <c r="J24" s="2">
        <f>I24+D24</f>
        <v>44</v>
      </c>
      <c r="K24" s="2">
        <v>23</v>
      </c>
      <c r="L24" s="2" t="s">
        <v>11</v>
      </c>
      <c r="M24" s="2" t="s">
        <v>12</v>
      </c>
      <c r="N24" s="2" t="s">
        <v>13</v>
      </c>
      <c r="O24" s="2" t="s">
        <v>14</v>
      </c>
    </row>
    <row r="25" spans="1:15" x14ac:dyDescent="0.2">
      <c r="A25" s="2" t="s">
        <v>194</v>
      </c>
      <c r="B25" s="2" t="s">
        <v>195</v>
      </c>
      <c r="C25" s="2" t="s">
        <v>196</v>
      </c>
      <c r="D25" s="2" t="s">
        <v>112</v>
      </c>
      <c r="E25" s="2">
        <f>VLOOKUP(B25,[1]综合测评!$B$55:$M$106,12,0)</f>
        <v>95.016999999999996</v>
      </c>
      <c r="F25" s="2">
        <f>VLOOKUP(B25,[2]综合测评!$B$4:$N$73,13,0)</f>
        <v>93.529472941176465</v>
      </c>
      <c r="G25" s="2">
        <f>VLOOKUP(B25,[3]综合测评!$B$3:$M$68,12,0)</f>
        <v>87.570999999999984</v>
      </c>
      <c r="H25" s="2">
        <f>E25+F25+G25</f>
        <v>276.11747294117646</v>
      </c>
      <c r="I25" s="2">
        <v>19</v>
      </c>
      <c r="J25" s="2">
        <f>I25+D25</f>
        <v>47</v>
      </c>
      <c r="K25" s="2">
        <v>24</v>
      </c>
      <c r="L25" s="2" t="s">
        <v>11</v>
      </c>
      <c r="M25" s="2" t="s">
        <v>12</v>
      </c>
      <c r="N25" s="2" t="s">
        <v>13</v>
      </c>
      <c r="O25" s="2" t="s">
        <v>148</v>
      </c>
    </row>
    <row r="26" spans="1:15" x14ac:dyDescent="0.2">
      <c r="A26" s="2" t="s">
        <v>200</v>
      </c>
      <c r="B26" s="2" t="s">
        <v>201</v>
      </c>
      <c r="C26" s="2" t="s">
        <v>202</v>
      </c>
      <c r="D26" s="2" t="s">
        <v>137</v>
      </c>
      <c r="E26" s="2">
        <f>VLOOKUP(B26,[4]大一学年!$B$4:$L$51,11,0)</f>
        <v>79.113</v>
      </c>
      <c r="F26" s="2">
        <f>VLOOKUP(B26,[2]综合测评!$B$4:$N$73,13,0)</f>
        <v>80.290352941176465</v>
      </c>
      <c r="G26" s="2">
        <f>VLOOKUP(B26,[3]综合测评!$B$3:$M$68,12,0)</f>
        <v>124.49499999999999</v>
      </c>
      <c r="H26" s="2">
        <f>E26+F26+G26</f>
        <v>283.89835294117648</v>
      </c>
      <c r="I26" s="2">
        <v>17</v>
      </c>
      <c r="J26" s="2">
        <f>I26+D26</f>
        <v>49</v>
      </c>
      <c r="K26" s="2">
        <v>25</v>
      </c>
      <c r="L26" s="2" t="s">
        <v>11</v>
      </c>
      <c r="M26" s="2" t="s">
        <v>12</v>
      </c>
      <c r="N26" s="2" t="s">
        <v>13</v>
      </c>
      <c r="O26" s="2" t="s">
        <v>148</v>
      </c>
    </row>
    <row r="27" spans="1:15" x14ac:dyDescent="0.2">
      <c r="A27" s="2" t="s">
        <v>182</v>
      </c>
      <c r="B27" s="2" t="s">
        <v>183</v>
      </c>
      <c r="C27" s="2" t="s">
        <v>184</v>
      </c>
      <c r="D27" s="2" t="s">
        <v>76</v>
      </c>
      <c r="E27" s="2">
        <f>VLOOKUP(B27,[1]综合测评!$B$55:$M$106,12,0)</f>
        <v>92.516999999999996</v>
      </c>
      <c r="F27" s="2">
        <f>VLOOKUP(B27,[2]综合测评!$B$4:$N$73,13,0)</f>
        <v>80.509322352941169</v>
      </c>
      <c r="G27" s="2">
        <f>VLOOKUP(B27,[3]综合测评!$B$3:$M$68,12,0)</f>
        <v>83.674000000000007</v>
      </c>
      <c r="H27" s="2">
        <f>E27+F27+G27</f>
        <v>256.70032235294116</v>
      </c>
      <c r="I27" s="2">
        <v>28</v>
      </c>
      <c r="J27" s="2">
        <f>I27+D27</f>
        <v>52</v>
      </c>
      <c r="K27" s="2">
        <v>26</v>
      </c>
      <c r="L27" s="2" t="s">
        <v>11</v>
      </c>
      <c r="M27" s="2" t="s">
        <v>12</v>
      </c>
      <c r="N27" s="2" t="s">
        <v>13</v>
      </c>
      <c r="O27" s="2" t="s">
        <v>148</v>
      </c>
    </row>
    <row r="28" spans="1:15" x14ac:dyDescent="0.2">
      <c r="A28" s="2" t="s">
        <v>30</v>
      </c>
      <c r="B28" s="2" t="s">
        <v>31</v>
      </c>
      <c r="C28" s="2" t="s">
        <v>34</v>
      </c>
      <c r="D28" s="2" t="s">
        <v>88</v>
      </c>
      <c r="E28" s="2">
        <f>VLOOKUP(B28,[4]大一学年!$B$4:$L$51,11,0)</f>
        <v>78.162999999999997</v>
      </c>
      <c r="F28" s="2">
        <f>VLOOKUP(B28,[2]综合测评!$B$4:$N$73,13,0)</f>
        <v>91.286000000000001</v>
      </c>
      <c r="G28" s="2">
        <f>VLOOKUP(B28,[3]综合测评!$B$3:$M$68,12,0)</f>
        <v>81.783999999999992</v>
      </c>
      <c r="H28" s="2">
        <f>E28+F28+G28</f>
        <v>251.233</v>
      </c>
      <c r="I28" s="2">
        <v>33</v>
      </c>
      <c r="J28" s="2">
        <f>I28+D28</f>
        <v>54</v>
      </c>
      <c r="K28" s="2">
        <v>27</v>
      </c>
      <c r="L28" s="2" t="s">
        <v>11</v>
      </c>
      <c r="M28" s="2" t="s">
        <v>12</v>
      </c>
      <c r="N28" s="2" t="s">
        <v>13</v>
      </c>
      <c r="O28" s="2" t="s">
        <v>14</v>
      </c>
    </row>
    <row r="29" spans="1:15" x14ac:dyDescent="0.2">
      <c r="A29" s="2" t="s">
        <v>58</v>
      </c>
      <c r="B29" s="2" t="s">
        <v>59</v>
      </c>
      <c r="C29" s="2" t="s">
        <v>62</v>
      </c>
      <c r="D29" s="2" t="s">
        <v>136</v>
      </c>
      <c r="E29" s="2">
        <f>VLOOKUP(B29,[1]综合测评!$B$55:$M$106,12,0)</f>
        <v>89.151999999999987</v>
      </c>
      <c r="F29" s="2">
        <f>VLOOKUP(B29,[2]综合测评!$B$4:$N$73,13,0)</f>
        <v>99.778999999999996</v>
      </c>
      <c r="G29" s="2">
        <f>VLOOKUP(B29,[3]综合测评!$B$3:$M$68,12,0)</f>
        <v>78.94</v>
      </c>
      <c r="H29" s="2">
        <f>E29+F29+G29</f>
        <v>267.87099999999998</v>
      </c>
      <c r="I29" s="2">
        <v>23</v>
      </c>
      <c r="J29" s="2">
        <f>I29+D29</f>
        <v>54</v>
      </c>
      <c r="K29" s="2">
        <v>28</v>
      </c>
      <c r="L29" s="2" t="s">
        <v>11</v>
      </c>
      <c r="M29" s="2" t="s">
        <v>12</v>
      </c>
      <c r="N29" s="2" t="s">
        <v>13</v>
      </c>
      <c r="O29" s="2" t="s">
        <v>14</v>
      </c>
    </row>
    <row r="30" spans="1:15" x14ac:dyDescent="0.2">
      <c r="A30" s="2" t="s">
        <v>55</v>
      </c>
      <c r="B30" s="2" t="s">
        <v>56</v>
      </c>
      <c r="C30" s="2" t="s">
        <v>57</v>
      </c>
      <c r="D30" s="2" t="s">
        <v>111</v>
      </c>
      <c r="E30" s="2">
        <f>VLOOKUP(B30,[4]大一学年!$B$4:$L$51,11,0)</f>
        <v>79.692999999999998</v>
      </c>
      <c r="F30" s="2">
        <f>VLOOKUP(B30,[2]综合测评!$B$4:$N$73,13,0)</f>
        <v>92.370499999999993</v>
      </c>
      <c r="G30" s="2">
        <f>VLOOKUP(B30,[3]综合测评!$B$3:$M$68,12,0)</f>
        <v>80.712000000000003</v>
      </c>
      <c r="H30" s="2">
        <f>E30+F30+G30</f>
        <v>252.77549999999997</v>
      </c>
      <c r="I30" s="2">
        <v>32</v>
      </c>
      <c r="J30" s="2">
        <f>I30+D30</f>
        <v>57</v>
      </c>
      <c r="K30" s="2">
        <v>29</v>
      </c>
      <c r="L30" s="2" t="s">
        <v>11</v>
      </c>
      <c r="M30" s="2" t="s">
        <v>12</v>
      </c>
      <c r="N30" s="2" t="s">
        <v>13</v>
      </c>
      <c r="O30" s="2" t="s">
        <v>14</v>
      </c>
    </row>
    <row r="31" spans="1:15" x14ac:dyDescent="0.2">
      <c r="A31" s="2" t="s">
        <v>197</v>
      </c>
      <c r="B31" s="2" t="s">
        <v>198</v>
      </c>
      <c r="C31" s="2" t="s">
        <v>199</v>
      </c>
      <c r="D31" s="2" t="s">
        <v>113</v>
      </c>
      <c r="E31" s="2">
        <f>VLOOKUP(B31,[1]综合测评!$B$55:$M$106,12,0)</f>
        <v>92.069000000000003</v>
      </c>
      <c r="F31" s="2">
        <f>VLOOKUP(B31,[2]综合测评!$B$4:$N$73,13,0)</f>
        <v>78.850319999999996</v>
      </c>
      <c r="G31" s="2">
        <f>VLOOKUP(B31,[3]综合测评!$B$3:$M$68,12,0)</f>
        <v>82.328000000000003</v>
      </c>
      <c r="H31" s="2">
        <f>E31+F31+G31</f>
        <v>253.24732</v>
      </c>
      <c r="I31" s="2">
        <v>31</v>
      </c>
      <c r="J31" s="2">
        <f>I31+D31</f>
        <v>57</v>
      </c>
      <c r="K31" s="2">
        <v>30</v>
      </c>
      <c r="L31" s="2" t="s">
        <v>11</v>
      </c>
      <c r="M31" s="2" t="s">
        <v>12</v>
      </c>
      <c r="N31" s="2" t="s">
        <v>13</v>
      </c>
      <c r="O31" s="2" t="s">
        <v>148</v>
      </c>
    </row>
    <row r="32" spans="1:15" x14ac:dyDescent="0.2">
      <c r="A32" s="2" t="s">
        <v>72</v>
      </c>
      <c r="B32" s="2" t="s">
        <v>73</v>
      </c>
      <c r="C32" s="2" t="s">
        <v>74</v>
      </c>
      <c r="D32" s="2" t="s">
        <v>129</v>
      </c>
      <c r="E32" s="2">
        <f>VLOOKUP(B32,[1]综合测评!$B$55:$M$106,12,0)</f>
        <v>91.471999999999994</v>
      </c>
      <c r="F32" s="2">
        <f>VLOOKUP(B32,[2]综合测评!$B$4:$N$73,13,0)</f>
        <v>75.75800000000001</v>
      </c>
      <c r="G32" s="2">
        <f>VLOOKUP(B32,[3]综合测评!$B$3:$M$68,12,0)</f>
        <v>90.944000000000003</v>
      </c>
      <c r="H32" s="2">
        <f>E32+F32+G32</f>
        <v>258.17400000000004</v>
      </c>
      <c r="I32" s="2">
        <v>27</v>
      </c>
      <c r="J32" s="2">
        <f>I32+D32</f>
        <v>57</v>
      </c>
      <c r="K32" s="2">
        <v>31</v>
      </c>
      <c r="L32" s="2" t="s">
        <v>11</v>
      </c>
      <c r="M32" s="2" t="s">
        <v>12</v>
      </c>
      <c r="N32" s="2" t="s">
        <v>13</v>
      </c>
      <c r="O32" s="2" t="s">
        <v>14</v>
      </c>
    </row>
    <row r="33" spans="1:15" x14ac:dyDescent="0.2">
      <c r="A33" s="2" t="s">
        <v>43</v>
      </c>
      <c r="B33" s="2" t="s">
        <v>44</v>
      </c>
      <c r="C33" s="2" t="s">
        <v>46</v>
      </c>
      <c r="D33" s="2" t="s">
        <v>104</v>
      </c>
      <c r="E33" s="2">
        <f>VLOOKUP(B33,[4]大一学年!$B$4:$L$51,11,0)</f>
        <v>79.662999999999997</v>
      </c>
      <c r="F33" s="2">
        <f>VLOOKUP(B33,[2]综合测评!$B$4:$N$73,13,0)</f>
        <v>80.061999999999998</v>
      </c>
      <c r="G33" s="2">
        <f>VLOOKUP(B33,[3]综合测评!$B$3:$M$68,12,0)</f>
        <v>84.115000000000009</v>
      </c>
      <c r="H33" s="2">
        <f>E33+F33+G33</f>
        <v>243.84</v>
      </c>
      <c r="I33" s="2">
        <v>36</v>
      </c>
      <c r="J33" s="2">
        <f>I33+D33</f>
        <v>59</v>
      </c>
      <c r="K33" s="2">
        <v>32</v>
      </c>
      <c r="L33" s="2" t="s">
        <v>11</v>
      </c>
      <c r="M33" s="2" t="s">
        <v>12</v>
      </c>
      <c r="N33" s="2" t="s">
        <v>13</v>
      </c>
      <c r="O33" s="2" t="s">
        <v>14</v>
      </c>
    </row>
    <row r="34" spans="1:15" x14ac:dyDescent="0.2">
      <c r="A34" s="2" t="s">
        <v>67</v>
      </c>
      <c r="B34" s="2" t="s">
        <v>68</v>
      </c>
      <c r="C34" s="2" t="s">
        <v>71</v>
      </c>
      <c r="D34" s="2" t="s">
        <v>144</v>
      </c>
      <c r="E34" s="2">
        <f>VLOOKUP(B34,[1]综合测评!$B$55:$M$106,12,0)</f>
        <v>77.789999999999992</v>
      </c>
      <c r="F34" s="2">
        <f>VLOOKUP(B34,[2]综合测评!$B$4:$N$73,13,0)</f>
        <v>90.425500000000014</v>
      </c>
      <c r="G34" s="2">
        <f>VLOOKUP(B34,[3]综合测评!$B$3:$M$68,12,0)</f>
        <v>87.786000000000001</v>
      </c>
      <c r="H34" s="2">
        <f>E34+F34+G34</f>
        <v>256.00150000000002</v>
      </c>
      <c r="I34" s="2">
        <v>29</v>
      </c>
      <c r="J34" s="2">
        <f>I34+D34</f>
        <v>63</v>
      </c>
      <c r="K34" s="2">
        <v>33</v>
      </c>
      <c r="L34" s="2" t="s">
        <v>11</v>
      </c>
      <c r="M34" s="2" t="s">
        <v>12</v>
      </c>
      <c r="N34" s="2" t="s">
        <v>13</v>
      </c>
      <c r="O34" s="2" t="s">
        <v>14</v>
      </c>
    </row>
    <row r="35" spans="1:15" x14ac:dyDescent="0.2">
      <c r="A35" s="2" t="s">
        <v>109</v>
      </c>
      <c r="B35" s="2" t="s">
        <v>110</v>
      </c>
      <c r="C35" s="2" t="s">
        <v>114</v>
      </c>
      <c r="D35" s="2" t="s">
        <v>258</v>
      </c>
      <c r="E35" s="2">
        <f>VLOOKUP(B35,[1]综合测评!$B$55:$M$106,12,0)</f>
        <v>74.92</v>
      </c>
      <c r="F35" s="2">
        <f>VLOOKUP(B35,[2]综合测评!$B$4:$N$73,13,0)</f>
        <v>96.545999999999992</v>
      </c>
      <c r="G35" s="2">
        <f>VLOOKUP(B35,[3]综合测评!$B$3:$M$68,12,0)</f>
        <v>130.60590000000002</v>
      </c>
      <c r="H35" s="2">
        <f>E35+F35+G35</f>
        <v>302.07190000000003</v>
      </c>
      <c r="I35" s="2">
        <v>12</v>
      </c>
      <c r="J35" s="2">
        <f>I35+D35</f>
        <v>64</v>
      </c>
      <c r="K35" s="2">
        <v>34</v>
      </c>
      <c r="L35" s="2" t="s">
        <v>11</v>
      </c>
      <c r="M35" s="2" t="s">
        <v>12</v>
      </c>
      <c r="N35" s="2" t="s">
        <v>13</v>
      </c>
      <c r="O35" s="2" t="s">
        <v>14</v>
      </c>
    </row>
    <row r="36" spans="1:15" x14ac:dyDescent="0.2">
      <c r="A36" s="2" t="s">
        <v>203</v>
      </c>
      <c r="B36" s="2" t="s">
        <v>204</v>
      </c>
      <c r="C36" s="2" t="s">
        <v>205</v>
      </c>
      <c r="D36" s="2" t="s">
        <v>143</v>
      </c>
      <c r="E36" s="2">
        <f>VLOOKUP(B36,[1]综合测评!$B$55:$M$106,12,0)</f>
        <v>90.307000000000002</v>
      </c>
      <c r="F36" s="2">
        <f>VLOOKUP(B36,[2]综合测评!$B$4:$N$73,13,0)</f>
        <v>78.865529411764712</v>
      </c>
      <c r="G36" s="2">
        <f>VLOOKUP(B36,[3]综合测评!$B$3:$M$68,12,0)</f>
        <v>79.22399999999999</v>
      </c>
      <c r="H36" s="2">
        <f>E36+F36+G36</f>
        <v>248.3965294117647</v>
      </c>
      <c r="I36" s="2">
        <v>35</v>
      </c>
      <c r="J36" s="2">
        <f>I36+D36</f>
        <v>68</v>
      </c>
      <c r="K36" s="2">
        <v>35</v>
      </c>
      <c r="L36" s="2" t="s">
        <v>11</v>
      </c>
      <c r="M36" s="2" t="s">
        <v>12</v>
      </c>
      <c r="N36" s="2" t="s">
        <v>13</v>
      </c>
      <c r="O36" s="2" t="s">
        <v>148</v>
      </c>
    </row>
    <row r="37" spans="1:15" x14ac:dyDescent="0.2">
      <c r="A37" s="2" t="s">
        <v>206</v>
      </c>
      <c r="B37" s="2" t="s">
        <v>207</v>
      </c>
      <c r="C37" s="2" t="s">
        <v>209</v>
      </c>
      <c r="D37" s="2" t="s">
        <v>75</v>
      </c>
      <c r="E37" s="2">
        <v>77.039153799999994</v>
      </c>
      <c r="F37" s="2">
        <f>VLOOKUP(B37,[2]综合测评!$B$4:$N$73,13,0)</f>
        <v>82.790223529411762</v>
      </c>
      <c r="G37" s="2">
        <f>VLOOKUP(B37,[3]综合测评!$B$3:$M$68,12,0)</f>
        <v>76.739000000000004</v>
      </c>
      <c r="H37" s="2">
        <f>E37+F37+G37</f>
        <v>236.56837732941176</v>
      </c>
      <c r="I37" s="2">
        <v>38</v>
      </c>
      <c r="J37" s="2">
        <f>I37+D37</f>
        <v>73</v>
      </c>
      <c r="K37" s="2">
        <v>36</v>
      </c>
      <c r="L37" s="2" t="s">
        <v>11</v>
      </c>
      <c r="M37" s="2" t="s">
        <v>12</v>
      </c>
      <c r="N37" s="2" t="s">
        <v>13</v>
      </c>
      <c r="O37" s="2" t="s">
        <v>148</v>
      </c>
    </row>
    <row r="38" spans="1:15" x14ac:dyDescent="0.2">
      <c r="A38" s="2" t="s">
        <v>77</v>
      </c>
      <c r="B38" s="2" t="s">
        <v>78</v>
      </c>
      <c r="C38" s="2" t="s">
        <v>80</v>
      </c>
      <c r="D38" s="2" t="s">
        <v>252</v>
      </c>
      <c r="E38" s="2">
        <f>VLOOKUP(B38,[1]综合测评!$B$55:$M$106,12,0)</f>
        <v>77.38</v>
      </c>
      <c r="F38" s="2">
        <f>VLOOKUP(B38,[2]综合测评!$B$4:$N$73,13,0)</f>
        <v>79.744</v>
      </c>
      <c r="G38" s="2">
        <f>VLOOKUP(B38,[3]综合测评!$B$3:$M$68,12,0)</f>
        <v>77.957999999999998</v>
      </c>
      <c r="H38" s="2">
        <f>E38+F38+G38</f>
        <v>235.08199999999999</v>
      </c>
      <c r="I38" s="2">
        <v>39</v>
      </c>
      <c r="J38" s="2">
        <f>I38+D38</f>
        <v>75</v>
      </c>
      <c r="K38" s="2">
        <v>37</v>
      </c>
      <c r="L38" s="2" t="s">
        <v>11</v>
      </c>
      <c r="M38" s="2" t="s">
        <v>12</v>
      </c>
      <c r="N38" s="2" t="s">
        <v>13</v>
      </c>
      <c r="O38" s="2" t="s">
        <v>14</v>
      </c>
    </row>
    <row r="39" spans="1:15" x14ac:dyDescent="0.2">
      <c r="A39" s="2" t="s">
        <v>95</v>
      </c>
      <c r="B39" s="2" t="s">
        <v>96</v>
      </c>
      <c r="C39" s="2" t="s">
        <v>97</v>
      </c>
      <c r="D39" s="2" t="s">
        <v>254</v>
      </c>
      <c r="E39" s="2">
        <f>VLOOKUP(B39,[1]综合测评!$B$55:$M$106,12,0)</f>
        <v>78.25</v>
      </c>
      <c r="F39" s="2">
        <f>VLOOKUP(B39,[2]综合测评!$B$4:$N$73,13,0)</f>
        <v>86.322000000000003</v>
      </c>
      <c r="G39" s="2">
        <f>VLOOKUP(B39,[3]综合测评!$B$3:$M$68,12,0)</f>
        <v>76.307999999999993</v>
      </c>
      <c r="H39" s="2">
        <f>E39+F39+G39</f>
        <v>240.88</v>
      </c>
      <c r="I39" s="2">
        <v>37</v>
      </c>
      <c r="J39" s="2">
        <f>I39+D39</f>
        <v>76</v>
      </c>
      <c r="K39" s="2">
        <v>38</v>
      </c>
      <c r="L39" s="2" t="s">
        <v>11</v>
      </c>
      <c r="M39" s="2" t="s">
        <v>12</v>
      </c>
      <c r="N39" s="2" t="s">
        <v>13</v>
      </c>
      <c r="O39" s="2" t="s">
        <v>14</v>
      </c>
    </row>
    <row r="40" spans="1:15" x14ac:dyDescent="0.2">
      <c r="A40" s="2" t="s">
        <v>81</v>
      </c>
      <c r="B40" s="2" t="s">
        <v>82</v>
      </c>
      <c r="C40" s="2" t="s">
        <v>84</v>
      </c>
      <c r="D40" s="2" t="s">
        <v>253</v>
      </c>
      <c r="E40" s="2">
        <f>VLOOKUP(B40,[1]综合测评!$B$55:$M$106,12,0)</f>
        <v>78.029999999999987</v>
      </c>
      <c r="F40" s="2">
        <f>VLOOKUP(B40,[2]综合测评!$B$4:$N$73,13,0)</f>
        <v>76.236000000000004</v>
      </c>
      <c r="G40" s="2">
        <f>VLOOKUP(B40,[3]综合测评!$B$3:$M$68,12,0)</f>
        <v>77.012</v>
      </c>
      <c r="H40" s="2">
        <f>E40+F40+G40</f>
        <v>231.27799999999999</v>
      </c>
      <c r="I40" s="2">
        <v>41</v>
      </c>
      <c r="J40" s="2">
        <f>I40+D40</f>
        <v>79</v>
      </c>
      <c r="K40" s="2">
        <v>39</v>
      </c>
      <c r="L40" s="2" t="s">
        <v>11</v>
      </c>
      <c r="M40" s="2" t="s">
        <v>12</v>
      </c>
      <c r="N40" s="2" t="s">
        <v>13</v>
      </c>
      <c r="O40" s="2" t="s">
        <v>14</v>
      </c>
    </row>
    <row r="41" spans="1:15" x14ac:dyDescent="0.2">
      <c r="A41" s="2" t="s">
        <v>219</v>
      </c>
      <c r="B41" s="2" t="s">
        <v>220</v>
      </c>
      <c r="C41" s="2" t="s">
        <v>221</v>
      </c>
      <c r="D41" s="2" t="s">
        <v>17</v>
      </c>
      <c r="E41" s="2">
        <f>VLOOKUP(B41,[1]综合测评!$B$55:$M$106,12,0)</f>
        <v>95.35799999999999</v>
      </c>
      <c r="F41" s="2">
        <f>VLOOKUP(B41,[2]综合测评!$B$4:$N$73,13,0)</f>
        <v>74.145058823529411</v>
      </c>
      <c r="G41" s="2">
        <f>VLOOKUP(B41,[3]综合测评!$B$3:$M$68,12,0)</f>
        <v>81.333000000000013</v>
      </c>
      <c r="H41" s="2">
        <f>E41+F41+G41</f>
        <v>250.83605882352941</v>
      </c>
      <c r="I41" s="2">
        <v>34</v>
      </c>
      <c r="J41" s="2">
        <f>I41+D41</f>
        <v>80</v>
      </c>
      <c r="K41" s="2">
        <v>40</v>
      </c>
      <c r="L41" s="2" t="s">
        <v>11</v>
      </c>
      <c r="M41" s="2" t="s">
        <v>12</v>
      </c>
      <c r="N41" s="2" t="s">
        <v>13</v>
      </c>
      <c r="O41" s="2" t="s">
        <v>148</v>
      </c>
    </row>
    <row r="42" spans="1:15" x14ac:dyDescent="0.2">
      <c r="A42" s="2" t="s">
        <v>210</v>
      </c>
      <c r="B42" s="2" t="s">
        <v>211</v>
      </c>
      <c r="C42" s="2" t="s">
        <v>212</v>
      </c>
      <c r="D42" s="2" t="s">
        <v>255</v>
      </c>
      <c r="E42" s="2">
        <f>VLOOKUP(B42,[1]综合测评!$B$55:$M$106,12,0)</f>
        <v>75.63187826086957</v>
      </c>
      <c r="F42" s="2">
        <f>VLOOKUP(B42,[2]综合测评!$B$4:$N$73,13,0)</f>
        <v>74.146084705882345</v>
      </c>
      <c r="G42" s="2">
        <f>VLOOKUP(B42,[3]综合测评!$B$3:$M$68,12,0)</f>
        <v>80.004999999999995</v>
      </c>
      <c r="H42" s="2">
        <f>E42+F42+G42</f>
        <v>229.78296296675191</v>
      </c>
      <c r="I42" s="2">
        <v>42</v>
      </c>
      <c r="J42" s="2">
        <f>I42+D42</f>
        <v>82</v>
      </c>
      <c r="K42" s="2">
        <v>41</v>
      </c>
      <c r="L42" s="2" t="s">
        <v>11</v>
      </c>
      <c r="M42" s="2" t="s">
        <v>12</v>
      </c>
      <c r="N42" s="2" t="s">
        <v>13</v>
      </c>
      <c r="O42" s="2" t="s">
        <v>148</v>
      </c>
    </row>
    <row r="43" spans="1:15" x14ac:dyDescent="0.2">
      <c r="A43" s="2" t="s">
        <v>85</v>
      </c>
      <c r="B43" s="2" t="s">
        <v>86</v>
      </c>
      <c r="C43" s="2" t="s">
        <v>89</v>
      </c>
      <c r="D43" s="2" t="s">
        <v>237</v>
      </c>
      <c r="E43" s="2">
        <f>VLOOKUP(B43,[1]综合测评!$B$55:$M$106,12,0)</f>
        <v>76.55</v>
      </c>
      <c r="F43" s="2">
        <f>VLOOKUP(B43,[2]综合测评!$B$4:$N$73,13,0)</f>
        <v>79.009999999999991</v>
      </c>
      <c r="G43" s="2">
        <f>VLOOKUP(B43,[3]综合测评!$B$3:$M$68,12,0)</f>
        <v>76.156000000000006</v>
      </c>
      <c r="H43" s="2">
        <f>E43+F43+G43</f>
        <v>231.71600000000001</v>
      </c>
      <c r="I43" s="2">
        <v>40</v>
      </c>
      <c r="J43" s="2">
        <f>I43+D43</f>
        <v>82</v>
      </c>
      <c r="K43" s="2">
        <v>42</v>
      </c>
      <c r="L43" s="2" t="s">
        <v>11</v>
      </c>
      <c r="M43" s="2" t="s">
        <v>12</v>
      </c>
      <c r="N43" s="2" t="s">
        <v>13</v>
      </c>
      <c r="O43" s="2" t="s">
        <v>14</v>
      </c>
    </row>
    <row r="44" spans="1:15" x14ac:dyDescent="0.2">
      <c r="A44" s="2" t="s">
        <v>213</v>
      </c>
      <c r="B44" s="2" t="s">
        <v>214</v>
      </c>
      <c r="C44" s="2" t="s">
        <v>215</v>
      </c>
      <c r="D44" s="2" t="s">
        <v>233</v>
      </c>
      <c r="E44" s="2">
        <f>VLOOKUP(B44,[4]大一学年!$B$4:$L$51,11,0)</f>
        <v>76.903000000000006</v>
      </c>
      <c r="F44" s="2">
        <f>VLOOKUP(B44,[2]综合测评!$B$4:$N$73,13,0)</f>
        <v>77.97255529411764</v>
      </c>
      <c r="G44" s="2">
        <f>VLOOKUP(B44,[3]综合测评!$B$3:$M$68,12,0)</f>
        <v>71.540000000000006</v>
      </c>
      <c r="H44" s="2">
        <f>E44+F44+G44</f>
        <v>226.41555529411767</v>
      </c>
      <c r="I44" s="2">
        <v>46</v>
      </c>
      <c r="J44" s="2">
        <f>I44+D44</f>
        <v>83</v>
      </c>
      <c r="K44" s="2">
        <v>43</v>
      </c>
      <c r="L44" s="2" t="s">
        <v>11</v>
      </c>
      <c r="M44" s="2" t="s">
        <v>12</v>
      </c>
      <c r="N44" s="2" t="s">
        <v>13</v>
      </c>
      <c r="O44" s="2" t="s">
        <v>148</v>
      </c>
    </row>
    <row r="45" spans="1:15" x14ac:dyDescent="0.2">
      <c r="A45" s="2" t="s">
        <v>90</v>
      </c>
      <c r="B45" s="2" t="s">
        <v>91</v>
      </c>
      <c r="C45" s="2" t="s">
        <v>94</v>
      </c>
      <c r="D45" s="2" t="s">
        <v>142</v>
      </c>
      <c r="E45" s="2">
        <f>VLOOKUP(B45,[1]综合测评!$B$55:$M$106,12,0)</f>
        <v>77.234000000000009</v>
      </c>
      <c r="F45" s="2">
        <f>VLOOKUP(B45,[2]综合测评!$B$4:$N$73,13,0)</f>
        <v>73.61399999999999</v>
      </c>
      <c r="G45" s="2">
        <f>VLOOKUP(B45,[3]综合测评!$B$3:$M$68,12,0)</f>
        <v>76.14800000000001</v>
      </c>
      <c r="H45" s="2">
        <f>E45+F45+G45</f>
        <v>226.99600000000004</v>
      </c>
      <c r="I45" s="2">
        <v>45</v>
      </c>
      <c r="J45" s="2">
        <f>I45+D45</f>
        <v>86</v>
      </c>
      <c r="K45" s="2">
        <v>44</v>
      </c>
      <c r="L45" s="2" t="s">
        <v>11</v>
      </c>
      <c r="M45" s="2" t="s">
        <v>12</v>
      </c>
      <c r="N45" s="2" t="s">
        <v>13</v>
      </c>
      <c r="O45" s="2" t="s">
        <v>14</v>
      </c>
    </row>
    <row r="46" spans="1:15" x14ac:dyDescent="0.2">
      <c r="A46" s="2" t="s">
        <v>98</v>
      </c>
      <c r="B46" s="2" t="s">
        <v>99</v>
      </c>
      <c r="C46" s="2" t="s">
        <v>101</v>
      </c>
      <c r="D46" s="2" t="s">
        <v>256</v>
      </c>
      <c r="E46" s="2">
        <f>VLOOKUP(B46,[1]综合测评!$B$55:$M$106,12,0)</f>
        <v>77.089999999999989</v>
      </c>
      <c r="F46" s="2">
        <f>VLOOKUP(B46,[2]综合测评!$B$4:$N$73,13,0)</f>
        <v>74.507999999999996</v>
      </c>
      <c r="G46" s="2">
        <f>VLOOKUP(B46,[3]综合测评!$B$3:$M$68,12,0)</f>
        <v>75.971999999999994</v>
      </c>
      <c r="H46" s="2">
        <f>E46+F46+G46</f>
        <v>227.57</v>
      </c>
      <c r="I46" s="2">
        <v>43</v>
      </c>
      <c r="J46" s="2">
        <f>I46+D46</f>
        <v>86</v>
      </c>
      <c r="K46" s="2">
        <v>45</v>
      </c>
      <c r="L46" s="2" t="s">
        <v>11</v>
      </c>
      <c r="M46" s="2" t="s">
        <v>12</v>
      </c>
      <c r="N46" s="2" t="s">
        <v>13</v>
      </c>
      <c r="O46" s="2" t="s">
        <v>14</v>
      </c>
    </row>
    <row r="47" spans="1:15" x14ac:dyDescent="0.2">
      <c r="A47" s="2" t="s">
        <v>216</v>
      </c>
      <c r="B47" s="2" t="s">
        <v>217</v>
      </c>
      <c r="C47" s="2" t="s">
        <v>218</v>
      </c>
      <c r="D47" s="2" t="s">
        <v>92</v>
      </c>
      <c r="E47" s="2">
        <f>VLOOKUP(B47,[4]大一学年!$B$4:$L$51,11,0)</f>
        <v>75.832999999999998</v>
      </c>
      <c r="F47" s="2">
        <f>VLOOKUP(B47,[2]综合测评!$B$4:$N$73,13,0)</f>
        <v>77.45232</v>
      </c>
      <c r="G47" s="2">
        <f>VLOOKUP(B47,[3]综合测评!$B$3:$M$68,12,0)</f>
        <v>72.298999999999978</v>
      </c>
      <c r="H47" s="2">
        <f>E47+F47+G47</f>
        <v>225.58431999999999</v>
      </c>
      <c r="I47" s="2">
        <v>47</v>
      </c>
      <c r="J47" s="2">
        <f>I47+D47</f>
        <v>91</v>
      </c>
      <c r="K47" s="2">
        <v>46</v>
      </c>
      <c r="L47" s="2" t="s">
        <v>11</v>
      </c>
      <c r="M47" s="2" t="s">
        <v>12</v>
      </c>
      <c r="N47" s="2" t="s">
        <v>13</v>
      </c>
      <c r="O47" s="2" t="s">
        <v>148</v>
      </c>
    </row>
    <row r="48" spans="1:15" x14ac:dyDescent="0.2">
      <c r="A48" s="2" t="s">
        <v>119</v>
      </c>
      <c r="B48" s="2" t="s">
        <v>120</v>
      </c>
      <c r="C48" s="2" t="s">
        <v>121</v>
      </c>
      <c r="D48" s="2" t="s">
        <v>8</v>
      </c>
      <c r="E48" s="2">
        <f>VLOOKUP(B48,[1]综合测评!$B$55:$M$106,12,0)</f>
        <v>74.649999999999991</v>
      </c>
      <c r="F48" s="2">
        <f>VLOOKUP(B48,[2]综合测评!$B$4:$N$73,13,0)</f>
        <v>74.634</v>
      </c>
      <c r="G48" s="2">
        <f>VLOOKUP(B48,[3]综合测评!$B$3:$M$68,12,0)</f>
        <v>77.751000000000005</v>
      </c>
      <c r="H48" s="2">
        <f>E48+F48+G48</f>
        <v>227.035</v>
      </c>
      <c r="I48" s="2">
        <v>44</v>
      </c>
      <c r="J48" s="2">
        <f>I48+D48</f>
        <v>93</v>
      </c>
      <c r="K48" s="2">
        <v>47</v>
      </c>
      <c r="L48" s="2" t="s">
        <v>11</v>
      </c>
      <c r="M48" s="2" t="s">
        <v>12</v>
      </c>
      <c r="N48" s="2" t="s">
        <v>13</v>
      </c>
      <c r="O48" s="2" t="s">
        <v>14</v>
      </c>
    </row>
    <row r="49" spans="1:15" x14ac:dyDescent="0.2">
      <c r="A49" s="2" t="s">
        <v>102</v>
      </c>
      <c r="B49" s="2" t="s">
        <v>103</v>
      </c>
      <c r="C49" s="2" t="s">
        <v>105</v>
      </c>
      <c r="D49" s="2" t="s">
        <v>27</v>
      </c>
      <c r="E49" s="2">
        <f>VLOOKUP(B49,[1]综合测评!$B$55:$M$106,12,0)</f>
        <v>75.22</v>
      </c>
      <c r="F49" s="2">
        <f>VLOOKUP(B49,[2]综合测评!$B$4:$N$73,13,0)</f>
        <v>73.569999999999993</v>
      </c>
      <c r="G49" s="2">
        <f>VLOOKUP(B49,[3]综合测评!$B$3:$M$68,12,0)</f>
        <v>76.133999999999986</v>
      </c>
      <c r="H49" s="2">
        <f>E49+F49+G49</f>
        <v>224.92399999999998</v>
      </c>
      <c r="I49" s="2">
        <v>49</v>
      </c>
      <c r="J49" s="2">
        <f>I49+D49</f>
        <v>94</v>
      </c>
      <c r="K49" s="2">
        <v>48</v>
      </c>
      <c r="L49" s="2" t="s">
        <v>11</v>
      </c>
      <c r="M49" s="2" t="s">
        <v>12</v>
      </c>
      <c r="N49" s="2" t="s">
        <v>13</v>
      </c>
      <c r="O49" s="2" t="s">
        <v>14</v>
      </c>
    </row>
    <row r="50" spans="1:15" x14ac:dyDescent="0.2">
      <c r="A50" s="2" t="s">
        <v>106</v>
      </c>
      <c r="B50" s="2" t="s">
        <v>107</v>
      </c>
      <c r="C50" s="2" t="s">
        <v>108</v>
      </c>
      <c r="D50" s="2" t="s">
        <v>124</v>
      </c>
      <c r="E50" s="2">
        <f>VLOOKUP(B50,[1]综合测评!$B$55:$M$106,12,0)</f>
        <v>74.820000000000007</v>
      </c>
      <c r="F50" s="2">
        <f>VLOOKUP(B50,[2]综合测评!$B$4:$N$73,13,0)</f>
        <v>74.668000000000006</v>
      </c>
      <c r="G50" s="2">
        <f>VLOOKUP(B50,[3]综合测评!$B$3:$M$68,12,0)</f>
        <v>75.725999999999999</v>
      </c>
      <c r="H50" s="2">
        <f>E50+F50+G50</f>
        <v>225.214</v>
      </c>
      <c r="I50" s="2">
        <v>48</v>
      </c>
      <c r="J50" s="2">
        <f>I50+D50</f>
        <v>95</v>
      </c>
      <c r="K50" s="2">
        <v>49</v>
      </c>
      <c r="L50" s="2" t="s">
        <v>11</v>
      </c>
      <c r="M50" s="2" t="s">
        <v>12</v>
      </c>
      <c r="N50" s="2" t="s">
        <v>13</v>
      </c>
      <c r="O50" s="2" t="s">
        <v>14</v>
      </c>
    </row>
    <row r="51" spans="1:15" x14ac:dyDescent="0.2">
      <c r="A51" s="2" t="s">
        <v>222</v>
      </c>
      <c r="B51" s="2" t="s">
        <v>223</v>
      </c>
      <c r="C51" s="2" t="s">
        <v>224</v>
      </c>
      <c r="D51" s="2" t="s">
        <v>32</v>
      </c>
      <c r="E51" s="2">
        <f>VLOOKUP(B51,[1]综合测评!$B$55:$M$106,12,0)</f>
        <v>74.598260869565209</v>
      </c>
      <c r="F51" s="2">
        <f>VLOOKUP(B51,[2]综合测评!$B$4:$N$73,13,0)</f>
        <v>74.258588235294113</v>
      </c>
      <c r="G51" s="2">
        <f>VLOOKUP(B51,[3]综合测评!$B$3:$M$68,12,0)</f>
        <v>76.057999999999993</v>
      </c>
      <c r="H51" s="2">
        <f>E51+F51+G51</f>
        <v>224.91484910485931</v>
      </c>
      <c r="I51" s="2">
        <v>50</v>
      </c>
      <c r="J51" s="2">
        <f>I51+D51</f>
        <v>98</v>
      </c>
      <c r="K51" s="2">
        <v>50</v>
      </c>
      <c r="L51" s="2" t="s">
        <v>11</v>
      </c>
      <c r="M51" s="2" t="s">
        <v>12</v>
      </c>
      <c r="N51" s="2" t="s">
        <v>13</v>
      </c>
      <c r="O51" s="2" t="s">
        <v>148</v>
      </c>
    </row>
    <row r="52" spans="1:15" x14ac:dyDescent="0.2">
      <c r="A52" s="2" t="s">
        <v>122</v>
      </c>
      <c r="B52" s="2" t="s">
        <v>123</v>
      </c>
      <c r="C52" s="2" t="s">
        <v>126</v>
      </c>
      <c r="D52" s="2" t="s">
        <v>21</v>
      </c>
      <c r="E52" s="2">
        <f>VLOOKUP(B52,[4]大一学年!$B$4:$L$51,11,0)</f>
        <v>75.332999999999998</v>
      </c>
      <c r="F52" s="2">
        <f>VLOOKUP(B52,[2]综合测评!$B$4:$N$73,13,0)</f>
        <v>70.897999999999996</v>
      </c>
      <c r="G52" s="2">
        <f>VLOOKUP(B52,[3]综合测评!$B$3:$M$68,12,0)</f>
        <v>73.988</v>
      </c>
      <c r="H52" s="2">
        <f>E52+F52+G52</f>
        <v>220.21899999999999</v>
      </c>
      <c r="I52" s="2">
        <v>52</v>
      </c>
      <c r="J52" s="2">
        <f>I52+D52</f>
        <v>102</v>
      </c>
      <c r="K52" s="2">
        <v>51</v>
      </c>
      <c r="L52" s="2" t="s">
        <v>11</v>
      </c>
      <c r="M52" s="2" t="s">
        <v>12</v>
      </c>
      <c r="N52" s="2" t="s">
        <v>13</v>
      </c>
      <c r="O52" s="2" t="s">
        <v>14</v>
      </c>
    </row>
    <row r="53" spans="1:15" x14ac:dyDescent="0.2">
      <c r="A53" s="2" t="s">
        <v>115</v>
      </c>
      <c r="B53" s="2" t="s">
        <v>116</v>
      </c>
      <c r="C53" s="2" t="s">
        <v>118</v>
      </c>
      <c r="D53" s="2" t="s">
        <v>257</v>
      </c>
      <c r="E53" s="2">
        <f>VLOOKUP(B53,[1]综合测评!$B$55:$M$106,12,0)</f>
        <v>76.52</v>
      </c>
      <c r="F53" s="2">
        <f>VLOOKUP(B53,[2]综合测评!$B$4:$N$73,13,0)</f>
        <v>71.679999999999993</v>
      </c>
      <c r="G53" s="2">
        <f>VLOOKUP(B53,[3]综合测评!$B$3:$M$68,12,0)</f>
        <v>76.201000000000008</v>
      </c>
      <c r="H53" s="2">
        <f>E53+F53+G53</f>
        <v>224.40100000000001</v>
      </c>
      <c r="I53" s="2">
        <v>51</v>
      </c>
      <c r="J53" s="2">
        <f>I53+D53</f>
        <v>102</v>
      </c>
      <c r="K53" s="2">
        <v>52</v>
      </c>
      <c r="L53" s="2" t="s">
        <v>11</v>
      </c>
      <c r="M53" s="2" t="s">
        <v>12</v>
      </c>
      <c r="N53" s="2" t="s">
        <v>13</v>
      </c>
      <c r="O53" s="2" t="s">
        <v>14</v>
      </c>
    </row>
    <row r="54" spans="1:15" x14ac:dyDescent="0.2">
      <c r="A54" s="2" t="s">
        <v>131</v>
      </c>
      <c r="B54" s="2" t="s">
        <v>132</v>
      </c>
      <c r="C54" s="2" t="s">
        <v>133</v>
      </c>
      <c r="D54" s="2" t="s">
        <v>259</v>
      </c>
      <c r="E54" s="2">
        <f>VLOOKUP(B54,[1]综合测评!$B$55:$M$106,12,0)</f>
        <v>76.900000000000006</v>
      </c>
      <c r="F54" s="2">
        <f>VLOOKUP(B54,[2]综合测评!$B$4:$N$73,13,0)</f>
        <v>69.845999999999989</v>
      </c>
      <c r="G54" s="2">
        <f>VLOOKUP(B54,[3]综合测评!$B$3:$M$68,12,0)</f>
        <v>73.364000000000004</v>
      </c>
      <c r="H54" s="2">
        <f>E54+F54+G54</f>
        <v>220.10999999999999</v>
      </c>
      <c r="I54" s="2">
        <v>53</v>
      </c>
      <c r="J54" s="2">
        <f>I54+D54</f>
        <v>106</v>
      </c>
      <c r="K54" s="2">
        <v>53</v>
      </c>
      <c r="L54" s="2" t="s">
        <v>11</v>
      </c>
      <c r="M54" s="2" t="s">
        <v>12</v>
      </c>
      <c r="N54" s="2" t="s">
        <v>13</v>
      </c>
      <c r="O54" s="2" t="s">
        <v>14</v>
      </c>
    </row>
    <row r="55" spans="1:15" x14ac:dyDescent="0.2">
      <c r="A55" s="2" t="s">
        <v>127</v>
      </c>
      <c r="B55" s="2" t="s">
        <v>128</v>
      </c>
      <c r="C55" s="2" t="s">
        <v>130</v>
      </c>
      <c r="D55" s="2" t="s">
        <v>260</v>
      </c>
      <c r="E55" s="2">
        <f>VLOOKUP(B55,[1]综合测评!$B$55:$M$106,12,0)</f>
        <v>76.89</v>
      </c>
      <c r="F55" s="2">
        <f>VLOOKUP(B55,[2]综合测评!$B$4:$N$73,13,0)</f>
        <v>65.988</v>
      </c>
      <c r="G55" s="2">
        <f>VLOOKUP(B55,[3]综合测评!$B$3:$M$68,12,0)</f>
        <v>73.497</v>
      </c>
      <c r="H55" s="2">
        <f>E55+F55+G55</f>
        <v>216.375</v>
      </c>
      <c r="I55" s="2">
        <v>54</v>
      </c>
      <c r="J55" s="2">
        <f>I55+D55</f>
        <v>108</v>
      </c>
      <c r="K55" s="2">
        <v>54</v>
      </c>
      <c r="L55" s="2" t="s">
        <v>11</v>
      </c>
      <c r="M55" s="2" t="s">
        <v>12</v>
      </c>
      <c r="N55" s="2" t="s">
        <v>13</v>
      </c>
      <c r="O55" s="2" t="s">
        <v>14</v>
      </c>
    </row>
    <row r="56" spans="1:15" x14ac:dyDescent="0.2">
      <c r="A56" s="2" t="s">
        <v>139</v>
      </c>
      <c r="B56" s="2" t="s">
        <v>140</v>
      </c>
      <c r="C56" s="2" t="s">
        <v>141</v>
      </c>
      <c r="D56" s="2" t="s">
        <v>261</v>
      </c>
      <c r="E56" s="2">
        <f>VLOOKUP(B56,[4]大一学年!$B$4:$L$51,11,0)</f>
        <v>72.563000000000002</v>
      </c>
      <c r="F56" s="2">
        <f>VLOOKUP(B56,[2]综合测评!$B$4:$N$73,13,0)</f>
        <v>70.22</v>
      </c>
      <c r="G56" s="2">
        <f>VLOOKUP(B56,[3]综合测评!$B$3:$M$68,12,0)</f>
        <v>73.231999999999999</v>
      </c>
      <c r="H56" s="2">
        <f>E56+F56+G56</f>
        <v>216.01500000000001</v>
      </c>
      <c r="I56" s="2">
        <v>55</v>
      </c>
      <c r="J56" s="2">
        <f>I56+D56</f>
        <v>110</v>
      </c>
      <c r="K56" s="2">
        <v>55</v>
      </c>
      <c r="L56" s="2" t="s">
        <v>11</v>
      </c>
      <c r="M56" s="2" t="s">
        <v>12</v>
      </c>
      <c r="N56" s="2" t="s">
        <v>13</v>
      </c>
      <c r="O56" s="2" t="s">
        <v>14</v>
      </c>
    </row>
    <row r="57" spans="1:15" x14ac:dyDescent="0.2">
      <c r="A57" s="2" t="s">
        <v>225</v>
      </c>
      <c r="B57" s="2" t="s">
        <v>226</v>
      </c>
      <c r="C57" s="2" t="s">
        <v>227</v>
      </c>
      <c r="D57" s="2" t="s">
        <v>262</v>
      </c>
      <c r="E57" s="2">
        <f>VLOOKUP(B57,[1]综合测评!$B$55:$M$106,12,0)</f>
        <v>76.90041739130433</v>
      </c>
      <c r="F57" s="2">
        <f>VLOOKUP(B57,[2]综合测评!$B$4:$N$73,13,0)</f>
        <v>68.462705882352935</v>
      </c>
      <c r="G57" s="2">
        <f>VLOOKUP(B57,[3]综合测评!$B$3:$M$68,12,0)</f>
        <v>70.266999999999996</v>
      </c>
      <c r="H57" s="2">
        <f>E57+F57+G57</f>
        <v>215.63012327365726</v>
      </c>
      <c r="I57" s="2">
        <v>56</v>
      </c>
      <c r="J57" s="2">
        <f>I57+D57</f>
        <v>112</v>
      </c>
      <c r="K57" s="2">
        <v>56</v>
      </c>
      <c r="L57" s="2" t="s">
        <v>11</v>
      </c>
      <c r="M57" s="2" t="s">
        <v>12</v>
      </c>
      <c r="N57" s="2" t="s">
        <v>13</v>
      </c>
      <c r="O57" s="2" t="s">
        <v>148</v>
      </c>
    </row>
    <row r="58" spans="1:15" x14ac:dyDescent="0.2">
      <c r="A58" s="2" t="s">
        <v>228</v>
      </c>
      <c r="B58" s="2" t="s">
        <v>229</v>
      </c>
      <c r="C58" s="2" t="s">
        <v>230</v>
      </c>
      <c r="D58" s="2" t="s">
        <v>263</v>
      </c>
      <c r="E58" s="2">
        <f>VLOOKUP(B58,[1]综合测评!$B$55:$M$106,12,0)</f>
        <v>70.839895652173894</v>
      </c>
      <c r="F58" s="2">
        <f>VLOOKUP(B58,[2]综合测评!$B$4:$N$73,13,0)</f>
        <v>72.192084705882351</v>
      </c>
      <c r="G58" s="2">
        <f>VLOOKUP(B58,[3]综合测评!$B$3:$M$68,12,0)</f>
        <v>69.97</v>
      </c>
      <c r="H58" s="2">
        <f>E58+F58+G58</f>
        <v>213.00198035805624</v>
      </c>
      <c r="I58" s="2">
        <v>58</v>
      </c>
      <c r="J58" s="2">
        <f>I58+D58</f>
        <v>115</v>
      </c>
      <c r="K58" s="2">
        <v>57</v>
      </c>
      <c r="L58" s="2" t="s">
        <v>11</v>
      </c>
      <c r="M58" s="2" t="s">
        <v>12</v>
      </c>
      <c r="N58" s="2" t="s">
        <v>13</v>
      </c>
      <c r="O58" s="2" t="s">
        <v>148</v>
      </c>
    </row>
    <row r="59" spans="1:15" x14ac:dyDescent="0.2">
      <c r="A59" s="2" t="s">
        <v>134</v>
      </c>
      <c r="B59" s="2" t="s">
        <v>135</v>
      </c>
      <c r="C59" s="2" t="s">
        <v>138</v>
      </c>
      <c r="D59" s="2" t="s">
        <v>264</v>
      </c>
      <c r="E59" s="2">
        <f>VLOOKUP(B59,[1]综合测评!$B$55:$M$106,12,0)</f>
        <v>72.307500000000005</v>
      </c>
      <c r="F59" s="2">
        <f>VLOOKUP(B59,[2]综合测评!$B$4:$N$73,13,0)</f>
        <v>68.281999999999996</v>
      </c>
      <c r="G59" s="2">
        <f>VLOOKUP(B59,[3]综合测评!$B$3:$M$68,12,0)</f>
        <v>73.253999999999991</v>
      </c>
      <c r="H59" s="2">
        <f>E59+F59+G59</f>
        <v>213.84349999999998</v>
      </c>
      <c r="I59" s="2">
        <v>57</v>
      </c>
      <c r="J59" s="2">
        <f>I59+D59</f>
        <v>115</v>
      </c>
      <c r="K59" s="2">
        <v>58</v>
      </c>
      <c r="L59" s="2" t="s">
        <v>11</v>
      </c>
      <c r="M59" s="2" t="s">
        <v>12</v>
      </c>
      <c r="N59" s="2" t="s">
        <v>13</v>
      </c>
      <c r="O59" s="2" t="s">
        <v>14</v>
      </c>
    </row>
    <row r="60" spans="1:15" x14ac:dyDescent="0.2">
      <c r="A60" s="2" t="s">
        <v>235</v>
      </c>
      <c r="B60" s="2" t="s">
        <v>236</v>
      </c>
      <c r="C60" s="2" t="s">
        <v>238</v>
      </c>
      <c r="D60" s="2" t="s">
        <v>247</v>
      </c>
      <c r="E60" s="2">
        <f>VLOOKUP(B60,[4]大一学年!$B$4:$L$51,11,0)</f>
        <v>72.613</v>
      </c>
      <c r="F60" s="2">
        <f>VLOOKUP(B60,[2]综合测评!$B$4:$N$73,13,0)</f>
        <v>63.073529411764703</v>
      </c>
      <c r="G60" s="2">
        <f>VLOOKUP(B60,[3]综合测评!$B$3:$M$68,12,0)</f>
        <v>69.846999999999994</v>
      </c>
      <c r="H60" s="2">
        <f>E60+F60+G60</f>
        <v>205.53352941176468</v>
      </c>
      <c r="I60" s="2">
        <v>60</v>
      </c>
      <c r="J60" s="2">
        <f>I60+D60</f>
        <v>119</v>
      </c>
      <c r="K60" s="2">
        <v>59</v>
      </c>
      <c r="L60" s="2" t="s">
        <v>11</v>
      </c>
      <c r="M60" s="2" t="s">
        <v>12</v>
      </c>
      <c r="N60" s="2" t="s">
        <v>13</v>
      </c>
      <c r="O60" s="2" t="s">
        <v>148</v>
      </c>
    </row>
    <row r="61" spans="1:15" x14ac:dyDescent="0.2">
      <c r="A61" s="2" t="s">
        <v>231</v>
      </c>
      <c r="B61" s="2" t="s">
        <v>232</v>
      </c>
      <c r="C61" s="2" t="s">
        <v>234</v>
      </c>
      <c r="D61" s="2" t="s">
        <v>265</v>
      </c>
      <c r="E61" s="2">
        <f>VLOOKUP(B61,[1]综合测评!$B$55:$M$106,12,0)</f>
        <v>68.782499999999999</v>
      </c>
      <c r="F61" s="2">
        <f>VLOOKUP(B61,[2]综合测评!$B$4:$N$73,13,0)</f>
        <v>68.748470588235293</v>
      </c>
      <c r="G61" s="2">
        <f>VLOOKUP(B61,[3]综合测评!$B$3:$M$68,12,0)</f>
        <v>74.494</v>
      </c>
      <c r="H61" s="2">
        <f>E61+F61+G61</f>
        <v>212.02497058823528</v>
      </c>
      <c r="I61" s="2">
        <v>59</v>
      </c>
      <c r="J61" s="2">
        <f>I61+D61</f>
        <v>119</v>
      </c>
      <c r="K61" s="2">
        <v>60</v>
      </c>
      <c r="L61" s="2" t="s">
        <v>11</v>
      </c>
      <c r="M61" s="2" t="s">
        <v>12</v>
      </c>
      <c r="N61" s="2" t="s">
        <v>13</v>
      </c>
      <c r="O61" s="2" t="s">
        <v>148</v>
      </c>
    </row>
    <row r="62" spans="1:15" x14ac:dyDescent="0.2">
      <c r="A62" s="2" t="s">
        <v>239</v>
      </c>
      <c r="B62" s="2" t="s">
        <v>240</v>
      </c>
      <c r="C62" s="2" t="s">
        <v>241</v>
      </c>
      <c r="D62" s="2" t="s">
        <v>266</v>
      </c>
      <c r="E62" s="2">
        <f>VLOOKUP(B62,[1]综合测评!$B$55:$M$106,12,0)</f>
        <v>66.280799999999999</v>
      </c>
      <c r="F62" s="2">
        <f>VLOOKUP(B62,[2]综合测评!$B$4:$N$73,13,0)</f>
        <v>62.7470588235294</v>
      </c>
      <c r="G62" s="2">
        <f>VLOOKUP(B62,[3]综合测评!$B$3:$M$68,12,0)</f>
        <v>67.213999999999999</v>
      </c>
      <c r="H62" s="2">
        <f>E62+F62+G62</f>
        <v>196.24185882352941</v>
      </c>
      <c r="I62" s="2">
        <v>61</v>
      </c>
      <c r="J62" s="2">
        <f>I62+D62</f>
        <v>122</v>
      </c>
      <c r="K62" s="2">
        <v>61</v>
      </c>
      <c r="L62" s="2" t="s">
        <v>11</v>
      </c>
      <c r="M62" s="2" t="s">
        <v>12</v>
      </c>
      <c r="N62" s="2" t="s">
        <v>13</v>
      </c>
      <c r="O62" s="2" t="s">
        <v>148</v>
      </c>
    </row>
    <row r="63" spans="1:15" x14ac:dyDescent="0.2">
      <c r="A63" s="2" t="s">
        <v>249</v>
      </c>
      <c r="B63" s="2" t="s">
        <v>250</v>
      </c>
      <c r="C63" s="2" t="s">
        <v>251</v>
      </c>
      <c r="D63" s="2" t="s">
        <v>267</v>
      </c>
      <c r="E63" s="11">
        <v>71.428616199999993</v>
      </c>
      <c r="F63" s="2">
        <f>VLOOKUP(B63,[2]综合测评!$B$4:$N$73,13,0)</f>
        <v>53.974588235294107</v>
      </c>
      <c r="G63" s="2">
        <f>VLOOKUP(B63,[3]综合测评!$B$3:$M$68,12,0)</f>
        <v>62.477000000000004</v>
      </c>
      <c r="H63" s="2">
        <f>E63+F63+G63</f>
        <v>187.8802044352941</v>
      </c>
      <c r="I63" s="2">
        <v>63</v>
      </c>
      <c r="J63" s="2">
        <f>I63+D63</f>
        <v>125</v>
      </c>
      <c r="K63" s="2">
        <v>62</v>
      </c>
      <c r="L63" s="2" t="s">
        <v>11</v>
      </c>
      <c r="M63" s="2" t="s">
        <v>12</v>
      </c>
      <c r="N63" s="2" t="s">
        <v>13</v>
      </c>
      <c r="O63" s="2" t="s">
        <v>148</v>
      </c>
    </row>
    <row r="64" spans="1:15" x14ac:dyDescent="0.2">
      <c r="A64" s="2" t="s">
        <v>245</v>
      </c>
      <c r="B64" s="2" t="s">
        <v>246</v>
      </c>
      <c r="C64" s="2" t="s">
        <v>248</v>
      </c>
      <c r="D64" s="2" t="s">
        <v>268</v>
      </c>
      <c r="E64" s="2">
        <f>VLOOKUP(B64,[1]综合测评!$B$55:$M$106,12,0)</f>
        <v>66.250782608695658</v>
      </c>
      <c r="F64" s="2">
        <f>VLOOKUP(B64,[2]综合测评!$B$4:$N$73,13,0)</f>
        <v>63.466470588235296</v>
      </c>
      <c r="G64" s="2">
        <f>VLOOKUP(B64,[3]综合测评!$B$3:$M$68,12,0)</f>
        <v>61.643999999999998</v>
      </c>
      <c r="H64" s="2">
        <f>E64+F64+G64</f>
        <v>191.36125319693096</v>
      </c>
      <c r="I64" s="2">
        <v>62</v>
      </c>
      <c r="J64" s="2">
        <f>I64+D64</f>
        <v>126</v>
      </c>
      <c r="K64" s="2">
        <v>63</v>
      </c>
      <c r="L64" s="2" t="s">
        <v>11</v>
      </c>
      <c r="M64" s="2" t="s">
        <v>12</v>
      </c>
      <c r="N64" s="2" t="s">
        <v>13</v>
      </c>
      <c r="O64" s="2" t="s">
        <v>148</v>
      </c>
    </row>
    <row r="65" spans="1:15" x14ac:dyDescent="0.2">
      <c r="A65" s="2" t="s">
        <v>242</v>
      </c>
      <c r="B65" s="2" t="s">
        <v>243</v>
      </c>
      <c r="C65" s="2" t="s">
        <v>244</v>
      </c>
      <c r="D65" s="2" t="s">
        <v>208</v>
      </c>
      <c r="E65" s="10">
        <v>65.716272727272724</v>
      </c>
      <c r="F65" s="2">
        <f>VLOOKUP(B65,[2]综合测评!$B$4:$N$73,13,0)</f>
        <v>55.294205848739495</v>
      </c>
      <c r="G65" s="2">
        <f>VLOOKUP(B65,[3]综合测评!$B$3:$M$68,12,0)</f>
        <v>63.048000000000002</v>
      </c>
      <c r="H65" s="2">
        <f>E65+F65+G65</f>
        <v>184.05847857601222</v>
      </c>
      <c r="I65" s="2">
        <v>64</v>
      </c>
      <c r="J65" s="2">
        <f>I65+D65</f>
        <v>127</v>
      </c>
      <c r="K65" s="2">
        <v>64</v>
      </c>
      <c r="L65" s="2" t="s">
        <v>11</v>
      </c>
      <c r="M65" s="2" t="s">
        <v>12</v>
      </c>
      <c r="N65" s="2" t="s">
        <v>13</v>
      </c>
      <c r="O65" s="2" t="s">
        <v>148</v>
      </c>
    </row>
  </sheetData>
  <autoFilter ref="K1:K65" xr:uid="{00000000-0001-0000-0000-000000000000}">
    <sortState xmlns:xlrd2="http://schemas.microsoft.com/office/spreadsheetml/2017/richdata2" ref="A2:O65">
      <sortCondition ref="K1:K65"/>
    </sortState>
  </autoFilter>
  <sortState xmlns:xlrd2="http://schemas.microsoft.com/office/spreadsheetml/2017/richdata2" ref="A2:O65">
    <sortCondition ref="K1:K65"/>
  </sortState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C6C1-4DA7-4013-9EF9-BC12CDD54411}">
  <dimension ref="A1:O61"/>
  <sheetViews>
    <sheetView workbookViewId="0">
      <selection activeCell="K1" sqref="K1:K1048576"/>
    </sheetView>
  </sheetViews>
  <sheetFormatPr defaultRowHeight="14.25" x14ac:dyDescent="0.2"/>
  <cols>
    <col min="1" max="1" width="19.375" customWidth="1"/>
    <col min="2" max="2" width="16.625" customWidth="1"/>
    <col min="3" max="3" width="18.75" customWidth="1"/>
    <col min="4" max="5" width="18.875" style="3" customWidth="1"/>
    <col min="6" max="6" width="21.375" style="3" customWidth="1"/>
    <col min="7" max="7" width="19.75" style="3" customWidth="1"/>
    <col min="8" max="8" width="21.75" style="3" customWidth="1"/>
    <col min="9" max="9" width="18.5" style="3" customWidth="1"/>
    <col min="10" max="10" width="19.75" style="3" customWidth="1"/>
    <col min="11" max="11" width="20.125" style="3" customWidth="1"/>
    <col min="12" max="12" width="18" customWidth="1"/>
    <col min="13" max="13" width="13.375" customWidth="1"/>
    <col min="14" max="14" width="18.25" customWidth="1"/>
    <col min="15" max="15" width="22" customWidth="1"/>
  </cols>
  <sheetData>
    <row r="1" spans="1:15" x14ac:dyDescent="0.2">
      <c r="A1" s="1" t="s">
        <v>0</v>
      </c>
      <c r="B1" s="4" t="s">
        <v>1</v>
      </c>
      <c r="C1" s="4" t="s">
        <v>2</v>
      </c>
      <c r="D1" s="4" t="s">
        <v>3</v>
      </c>
      <c r="E1" s="7" t="s">
        <v>853</v>
      </c>
      <c r="F1" s="7" t="s">
        <v>854</v>
      </c>
      <c r="G1" s="7" t="s">
        <v>855</v>
      </c>
      <c r="H1" s="7" t="s">
        <v>856</v>
      </c>
      <c r="I1" s="7" t="s">
        <v>857</v>
      </c>
      <c r="J1" s="7" t="s">
        <v>860</v>
      </c>
      <c r="K1" s="7" t="s">
        <v>861</v>
      </c>
      <c r="L1" s="4" t="s">
        <v>4</v>
      </c>
      <c r="M1" s="4" t="s">
        <v>5</v>
      </c>
      <c r="N1" s="4" t="s">
        <v>6</v>
      </c>
      <c r="O1" s="4" t="s">
        <v>7</v>
      </c>
    </row>
    <row r="2" spans="1:15" x14ac:dyDescent="0.2">
      <c r="A2" s="5" t="s">
        <v>269</v>
      </c>
      <c r="B2" s="5" t="s">
        <v>270</v>
      </c>
      <c r="C2" s="5" t="s">
        <v>271</v>
      </c>
      <c r="D2" s="5">
        <v>1</v>
      </c>
      <c r="E2" s="5">
        <f>VLOOKUP(B2,[1]综合测评!$B$5:$M$53,12,0)</f>
        <v>100.56599999999999</v>
      </c>
      <c r="F2" s="5">
        <f>VLOOKUP(B2,[5]综合测评!$B$4:$N$64,13,0)</f>
        <v>128.044451555584</v>
      </c>
      <c r="G2" s="5">
        <f>VLOOKUP(B2,[6]综合测评!$B$4:$M$62,12,0)</f>
        <v>139.61779310344826</v>
      </c>
      <c r="H2" s="5">
        <f>E2+F2+G2</f>
        <v>368.22824465903227</v>
      </c>
      <c r="I2" s="5">
        <v>2</v>
      </c>
      <c r="J2" s="5">
        <f>I2+D2</f>
        <v>3</v>
      </c>
      <c r="K2" s="5">
        <v>1</v>
      </c>
      <c r="L2" s="5" t="s">
        <v>11</v>
      </c>
      <c r="M2" s="5" t="s">
        <v>12</v>
      </c>
      <c r="N2" s="5" t="s">
        <v>272</v>
      </c>
      <c r="O2" s="5" t="s">
        <v>273</v>
      </c>
    </row>
    <row r="3" spans="1:15" x14ac:dyDescent="0.2">
      <c r="A3" s="5" t="s">
        <v>278</v>
      </c>
      <c r="B3" s="5" t="s">
        <v>279</v>
      </c>
      <c r="C3" s="5" t="s">
        <v>280</v>
      </c>
      <c r="D3" s="5">
        <v>3</v>
      </c>
      <c r="E3" s="5">
        <v>112.16599999999998</v>
      </c>
      <c r="F3" s="5">
        <v>128.65529411764706</v>
      </c>
      <c r="G3" s="5">
        <f>VLOOKUP(B3,[6]综合测评!$B$4:$M$62,12,0)</f>
        <v>136.60213793103446</v>
      </c>
      <c r="H3" s="5">
        <f>E3+F3+G3</f>
        <v>377.42343204868149</v>
      </c>
      <c r="I3" s="5">
        <v>1</v>
      </c>
      <c r="J3" s="5">
        <f>I3+D3</f>
        <v>4</v>
      </c>
      <c r="K3" s="5">
        <v>2</v>
      </c>
      <c r="L3" s="5" t="s">
        <v>11</v>
      </c>
      <c r="M3" s="5" t="s">
        <v>12</v>
      </c>
      <c r="N3" s="5" t="s">
        <v>272</v>
      </c>
      <c r="O3" s="5" t="s">
        <v>273</v>
      </c>
    </row>
    <row r="4" spans="1:15" x14ac:dyDescent="0.2">
      <c r="A4" s="5" t="s">
        <v>274</v>
      </c>
      <c r="B4" s="5" t="s">
        <v>275</v>
      </c>
      <c r="C4" s="5" t="s">
        <v>276</v>
      </c>
      <c r="D4" s="6">
        <v>2</v>
      </c>
      <c r="E4" s="5">
        <f>VLOOKUP(B4,[1]综合测评!$B$5:$M$53,12,0)</f>
        <v>96.72799999999998</v>
      </c>
      <c r="F4" s="14">
        <f>VLOOKUP(B4,[5]综合测评!$B$4:$N$64,13,0)</f>
        <v>115.34371428571428</v>
      </c>
      <c r="G4" s="5">
        <f>VLOOKUP(B4,[6]综合测评!$B$4:$M$62,12,0)</f>
        <v>141.66868965517239</v>
      </c>
      <c r="H4" s="5">
        <f>E4+F4+G4</f>
        <v>353.74040394088667</v>
      </c>
      <c r="I4" s="5">
        <v>4</v>
      </c>
      <c r="J4" s="5">
        <f>I4+D4</f>
        <v>6</v>
      </c>
      <c r="K4" s="5">
        <v>3</v>
      </c>
      <c r="L4" s="5" t="s">
        <v>11</v>
      </c>
      <c r="M4" s="5" t="s">
        <v>12</v>
      </c>
      <c r="N4" s="5" t="s">
        <v>272</v>
      </c>
      <c r="O4" s="5" t="s">
        <v>277</v>
      </c>
    </row>
    <row r="5" spans="1:15" x14ac:dyDescent="0.2">
      <c r="A5" s="5" t="s">
        <v>281</v>
      </c>
      <c r="B5" s="5" t="s">
        <v>282</v>
      </c>
      <c r="C5" s="5" t="s">
        <v>283</v>
      </c>
      <c r="D5" s="6">
        <v>4</v>
      </c>
      <c r="E5" s="5">
        <f>VLOOKUP(B5,[1]综合测评!$B$5:$M$53,12,0)</f>
        <v>85.481999999999999</v>
      </c>
      <c r="F5" s="5">
        <f>VLOOKUP(B5,[5]综合测评!$B$4:$N$64,13,0)</f>
        <v>128.39258488857598</v>
      </c>
      <c r="G5" s="5">
        <f>VLOOKUP(B5,[6]综合测评!$B$4:$M$62,12,0)</f>
        <v>142.01551724137931</v>
      </c>
      <c r="H5" s="5">
        <f>E5+F5+G5</f>
        <v>355.89010212995527</v>
      </c>
      <c r="I5" s="5">
        <v>3</v>
      </c>
      <c r="J5" s="5">
        <f>I5+D5</f>
        <v>7</v>
      </c>
      <c r="K5" s="5">
        <v>4</v>
      </c>
      <c r="L5" s="5" t="s">
        <v>11</v>
      </c>
      <c r="M5" s="5" t="s">
        <v>12</v>
      </c>
      <c r="N5" s="5" t="s">
        <v>272</v>
      </c>
      <c r="O5" s="5" t="s">
        <v>273</v>
      </c>
    </row>
    <row r="6" spans="1:15" x14ac:dyDescent="0.2">
      <c r="A6" s="5" t="s">
        <v>284</v>
      </c>
      <c r="B6" s="5" t="s">
        <v>285</v>
      </c>
      <c r="C6" s="5" t="s">
        <v>286</v>
      </c>
      <c r="D6" s="5">
        <v>5</v>
      </c>
      <c r="E6" s="5">
        <f>VLOOKUP(B6,[1]综合测评!$B$5:$M$53,12,0)</f>
        <v>94.709800000000001</v>
      </c>
      <c r="F6" s="5">
        <f>VLOOKUP(B6,[5]综合测评!$B$4:$N$64,13,0)</f>
        <v>111.88041714285713</v>
      </c>
      <c r="G6" s="5">
        <f>VLOOKUP(B6,[6]综合测评!$B$4:$M$62,12,0)</f>
        <v>140.4284827586207</v>
      </c>
      <c r="H6" s="5">
        <f>E6+F6+G6</f>
        <v>347.01869990147782</v>
      </c>
      <c r="I6" s="5">
        <v>6</v>
      </c>
      <c r="J6" s="5">
        <f>I6+D6</f>
        <v>11</v>
      </c>
      <c r="K6" s="5">
        <v>5</v>
      </c>
      <c r="L6" s="5" t="s">
        <v>11</v>
      </c>
      <c r="M6" s="5" t="s">
        <v>12</v>
      </c>
      <c r="N6" s="5" t="s">
        <v>272</v>
      </c>
      <c r="O6" s="5" t="s">
        <v>277</v>
      </c>
    </row>
    <row r="7" spans="1:15" x14ac:dyDescent="0.2">
      <c r="A7" s="5" t="s">
        <v>287</v>
      </c>
      <c r="B7" s="5" t="s">
        <v>288</v>
      </c>
      <c r="C7" s="5" t="s">
        <v>289</v>
      </c>
      <c r="D7" s="6">
        <v>6</v>
      </c>
      <c r="E7" s="13">
        <v>99.221000000000004</v>
      </c>
      <c r="F7" s="5">
        <f>VLOOKUP(B7,[5]综合测评!$B$4:$N$64,13,0)</f>
        <v>106.90341538431998</v>
      </c>
      <c r="G7" s="5">
        <f>VLOOKUP(B7,[6]综合测评!$B$4:$M$62,12,0)</f>
        <v>140.69220689655174</v>
      </c>
      <c r="H7" s="5">
        <f>E7+F7+G7</f>
        <v>346.81662228087174</v>
      </c>
      <c r="I7" s="5">
        <v>7</v>
      </c>
      <c r="J7" s="5">
        <f>I7+D7</f>
        <v>13</v>
      </c>
      <c r="K7" s="5">
        <v>6</v>
      </c>
      <c r="L7" s="5" t="s">
        <v>11</v>
      </c>
      <c r="M7" s="5" t="s">
        <v>12</v>
      </c>
      <c r="N7" s="5" t="s">
        <v>272</v>
      </c>
      <c r="O7" s="5" t="s">
        <v>273</v>
      </c>
    </row>
    <row r="8" spans="1:15" x14ac:dyDescent="0.2">
      <c r="A8" s="5" t="s">
        <v>290</v>
      </c>
      <c r="B8" s="5" t="s">
        <v>291</v>
      </c>
      <c r="C8" s="5" t="s">
        <v>292</v>
      </c>
      <c r="D8" s="5">
        <v>7</v>
      </c>
      <c r="E8" s="5">
        <f>VLOOKUP(B8,[1]综合测评!$B$5:$M$53,12,0)</f>
        <v>95.808800000000005</v>
      </c>
      <c r="F8" s="5">
        <f>VLOOKUP(B8,[5]综合测评!$B$4:$N$64,13,0)</f>
        <v>113.09123428571428</v>
      </c>
      <c r="G8" s="5">
        <f>VLOOKUP(B8,[6]综合测评!$B$4:$M$62,12,0)</f>
        <v>128.74185172413792</v>
      </c>
      <c r="H8" s="5">
        <f>E8+F8+G8</f>
        <v>337.64188600985221</v>
      </c>
      <c r="I8" s="5">
        <v>8</v>
      </c>
      <c r="J8" s="5">
        <f>I8+D8</f>
        <v>15</v>
      </c>
      <c r="K8" s="5">
        <v>7</v>
      </c>
      <c r="L8" s="5" t="s">
        <v>11</v>
      </c>
      <c r="M8" s="5" t="s">
        <v>12</v>
      </c>
      <c r="N8" s="5" t="s">
        <v>272</v>
      </c>
      <c r="O8" s="5" t="s">
        <v>277</v>
      </c>
    </row>
    <row r="9" spans="1:15" x14ac:dyDescent="0.2">
      <c r="A9" s="5" t="s">
        <v>299</v>
      </c>
      <c r="B9" s="5" t="s">
        <v>300</v>
      </c>
      <c r="C9" s="5" t="s">
        <v>301</v>
      </c>
      <c r="D9" s="6">
        <v>10</v>
      </c>
      <c r="E9" s="5">
        <f>VLOOKUP(B9,[1]综合测评!$B$5:$M$53,12,0)</f>
        <v>98.774000000000015</v>
      </c>
      <c r="F9" s="5">
        <f>VLOOKUP(B9,[5]综合测评!$B$4:$N$64,13,0)</f>
        <v>115.94455999999998</v>
      </c>
      <c r="G9" s="5">
        <f>VLOOKUP(B9,[6]综合测评!$B$4:$M$62,12,0)</f>
        <v>138.99179310344829</v>
      </c>
      <c r="H9" s="5">
        <f>E9+F9+G9</f>
        <v>353.71035310344826</v>
      </c>
      <c r="I9" s="5">
        <v>5</v>
      </c>
      <c r="J9" s="5">
        <f>I9+D9</f>
        <v>15</v>
      </c>
      <c r="K9" s="5">
        <v>8</v>
      </c>
      <c r="L9" s="5" t="s">
        <v>11</v>
      </c>
      <c r="M9" s="5" t="s">
        <v>12</v>
      </c>
      <c r="N9" s="5" t="s">
        <v>272</v>
      </c>
      <c r="O9" s="5" t="s">
        <v>277</v>
      </c>
    </row>
    <row r="10" spans="1:15" x14ac:dyDescent="0.2">
      <c r="A10" s="5" t="s">
        <v>293</v>
      </c>
      <c r="B10" s="5" t="s">
        <v>294</v>
      </c>
      <c r="C10" s="5" t="s">
        <v>295</v>
      </c>
      <c r="D10" s="6">
        <v>8</v>
      </c>
      <c r="E10" s="5">
        <f>VLOOKUP(B10,[1]综合测评!$B$5:$M$53,12,0)</f>
        <v>86.788999999999987</v>
      </c>
      <c r="F10" s="5">
        <f>VLOOKUP(B10,[5]综合测评!$B$4:$N$64,13,0)</f>
        <v>123.26140738431999</v>
      </c>
      <c r="G10" s="5">
        <f>VLOOKUP(B10,[6]综合测评!$B$4:$M$62,12,0)</f>
        <v>126.99799999999999</v>
      </c>
      <c r="H10" s="5">
        <f>E10+F10+G10</f>
        <v>337.04840738431994</v>
      </c>
      <c r="I10" s="5">
        <v>9</v>
      </c>
      <c r="J10" s="5">
        <f>I10+D10</f>
        <v>17</v>
      </c>
      <c r="K10" s="5">
        <v>9</v>
      </c>
      <c r="L10" s="5" t="s">
        <v>11</v>
      </c>
      <c r="M10" s="5" t="s">
        <v>12</v>
      </c>
      <c r="N10" s="5" t="s">
        <v>272</v>
      </c>
      <c r="O10" s="5" t="s">
        <v>273</v>
      </c>
    </row>
    <row r="11" spans="1:15" x14ac:dyDescent="0.2">
      <c r="A11" s="5" t="s">
        <v>305</v>
      </c>
      <c r="B11" s="5" t="s">
        <v>306</v>
      </c>
      <c r="C11" s="5" t="s">
        <v>307</v>
      </c>
      <c r="D11" s="6">
        <v>12</v>
      </c>
      <c r="E11" s="5">
        <f>VLOOKUP(B11,[1]综合测评!$B$5:$M$53,12,0)</f>
        <v>86.578000000000003</v>
      </c>
      <c r="F11" s="5">
        <f>VLOOKUP(B11,[5]综合测评!$B$4:$N$64,13,0)</f>
        <v>112.2157257142857</v>
      </c>
      <c r="G11" s="5">
        <f>VLOOKUP(B11,[6]综合测评!$B$4:$M$62,12,0)</f>
        <v>137.49144827586207</v>
      </c>
      <c r="H11" s="5">
        <f>E11+F11+G11</f>
        <v>336.28517399014777</v>
      </c>
      <c r="I11" s="5">
        <v>10</v>
      </c>
      <c r="J11" s="5">
        <f>I11+D11</f>
        <v>22</v>
      </c>
      <c r="K11" s="5">
        <v>10</v>
      </c>
      <c r="L11" s="5" t="s">
        <v>11</v>
      </c>
      <c r="M11" s="5" t="s">
        <v>12</v>
      </c>
      <c r="N11" s="5" t="s">
        <v>272</v>
      </c>
      <c r="O11" s="5" t="s">
        <v>277</v>
      </c>
    </row>
    <row r="12" spans="1:15" s="16" customFormat="1" x14ac:dyDescent="0.2">
      <c r="A12" s="2" t="s">
        <v>296</v>
      </c>
      <c r="B12" s="2" t="s">
        <v>297</v>
      </c>
      <c r="C12" s="2" t="s">
        <v>298</v>
      </c>
      <c r="D12" s="2">
        <v>9</v>
      </c>
      <c r="E12" s="2">
        <f>VLOOKUP(B12,[4]大一学年!$B$4:$L$51,11,0)</f>
        <v>78.624965517241407</v>
      </c>
      <c r="F12" s="2">
        <f>VLOOKUP(B12,[5]综合测评!$B$4:$N$64,13,0)</f>
        <v>95.847415384320001</v>
      </c>
      <c r="G12" s="2">
        <f>VLOOKUP(B12,[6]综合测评!$B$4:$M$62,12,0)</f>
        <v>93.479379310344811</v>
      </c>
      <c r="H12" s="2">
        <f>E12+F12+G12</f>
        <v>267.95176021190622</v>
      </c>
      <c r="I12" s="5">
        <v>18</v>
      </c>
      <c r="J12" s="2">
        <f>I12+D12</f>
        <v>27</v>
      </c>
      <c r="K12" s="2">
        <v>11</v>
      </c>
      <c r="L12" s="2" t="s">
        <v>11</v>
      </c>
      <c r="M12" s="2" t="s">
        <v>12</v>
      </c>
      <c r="N12" s="2" t="s">
        <v>272</v>
      </c>
      <c r="O12" s="2" t="s">
        <v>273</v>
      </c>
    </row>
    <row r="13" spans="1:15" x14ac:dyDescent="0.2">
      <c r="A13" s="5" t="s">
        <v>302</v>
      </c>
      <c r="B13" s="5" t="s">
        <v>303</v>
      </c>
      <c r="C13" s="5" t="s">
        <v>304</v>
      </c>
      <c r="D13" s="5">
        <v>11</v>
      </c>
      <c r="E13" s="5">
        <f>VLOOKUP(B13,[1]综合测评!$B$5:$M$53,12,0)</f>
        <v>91.433999999999997</v>
      </c>
      <c r="F13" s="5">
        <f>VLOOKUP(B13,[5]综合测评!$B$4:$N$64,13,0)</f>
        <v>95.280140444159997</v>
      </c>
      <c r="G13" s="5">
        <f>VLOOKUP(B13,[6]综合测评!$B$4:$M$62,12,0)</f>
        <v>95.886758620689662</v>
      </c>
      <c r="H13" s="5">
        <f>E13+F13+G13</f>
        <v>282.60089906484967</v>
      </c>
      <c r="I13" s="5">
        <v>16</v>
      </c>
      <c r="J13" s="5">
        <f>I13+D13</f>
        <v>27</v>
      </c>
      <c r="K13" s="5">
        <v>12</v>
      </c>
      <c r="L13" s="5" t="s">
        <v>11</v>
      </c>
      <c r="M13" s="5" t="s">
        <v>12</v>
      </c>
      <c r="N13" s="5" t="s">
        <v>272</v>
      </c>
      <c r="O13" s="5" t="s">
        <v>273</v>
      </c>
    </row>
    <row r="14" spans="1:15" x14ac:dyDescent="0.2">
      <c r="A14" s="5" t="s">
        <v>308</v>
      </c>
      <c r="B14" s="5" t="s">
        <v>309</v>
      </c>
      <c r="C14" s="5" t="s">
        <v>310</v>
      </c>
      <c r="D14" s="5">
        <v>13</v>
      </c>
      <c r="E14" s="5">
        <f>VLOOKUP(B14,[1]综合测评!$B$5:$M$53,12,0)</f>
        <v>74.385217391304352</v>
      </c>
      <c r="F14" s="5">
        <f>VLOOKUP(B14,[5]综合测评!$B$4:$N$64,13,0)</f>
        <v>98.473361230592005</v>
      </c>
      <c r="G14" s="5">
        <f>VLOOKUP(B14,[6]综合测评!$B$4:$M$62,12,0)</f>
        <v>111.83903448275863</v>
      </c>
      <c r="H14" s="5">
        <f>E14+F14+G14</f>
        <v>284.69761310465498</v>
      </c>
      <c r="I14" s="5">
        <v>15</v>
      </c>
      <c r="J14" s="5">
        <f>I14+D14</f>
        <v>28</v>
      </c>
      <c r="K14" s="5">
        <v>13</v>
      </c>
      <c r="L14" s="5" t="s">
        <v>11</v>
      </c>
      <c r="M14" s="5" t="s">
        <v>12</v>
      </c>
      <c r="N14" s="5" t="s">
        <v>272</v>
      </c>
      <c r="O14" s="5" t="s">
        <v>273</v>
      </c>
    </row>
    <row r="15" spans="1:15" x14ac:dyDescent="0.2">
      <c r="A15" s="5" t="s">
        <v>323</v>
      </c>
      <c r="B15" s="5" t="s">
        <v>324</v>
      </c>
      <c r="C15" s="5" t="s">
        <v>325</v>
      </c>
      <c r="D15" s="6">
        <v>18</v>
      </c>
      <c r="E15" s="5">
        <f>VLOOKUP(B15,[1]综合测评!$B$5:$M$53,12,0)</f>
        <v>92.943999999999988</v>
      </c>
      <c r="F15" s="5">
        <f>VLOOKUP(B15,[5]综合测评!$B$4:$N$64,13,0)</f>
        <v>118.56380000025601</v>
      </c>
      <c r="G15" s="5">
        <f>VLOOKUP(B15,[6]综合测评!$B$4:$M$62,12,0)</f>
        <v>100.95579310344827</v>
      </c>
      <c r="H15" s="5">
        <f>E15+F15+G15</f>
        <v>312.46359310370428</v>
      </c>
      <c r="I15" s="5">
        <v>12</v>
      </c>
      <c r="J15" s="5">
        <f>I15+D15</f>
        <v>30</v>
      </c>
      <c r="K15" s="5">
        <v>14</v>
      </c>
      <c r="L15" s="5" t="s">
        <v>11</v>
      </c>
      <c r="M15" s="5" t="s">
        <v>12</v>
      </c>
      <c r="N15" s="5" t="s">
        <v>272</v>
      </c>
      <c r="O15" s="5" t="s">
        <v>273</v>
      </c>
    </row>
    <row r="16" spans="1:15" x14ac:dyDescent="0.2">
      <c r="A16" s="5" t="s">
        <v>332</v>
      </c>
      <c r="B16" s="5" t="s">
        <v>333</v>
      </c>
      <c r="C16" s="5" t="s">
        <v>334</v>
      </c>
      <c r="D16" s="5">
        <v>21</v>
      </c>
      <c r="E16" s="5">
        <f>VLOOKUP(B16,[1]综合测评!$B$5:$M$53,12,0)</f>
        <v>98.790799999999976</v>
      </c>
      <c r="F16" s="5">
        <f>VLOOKUP(B16,[5]综合测评!$B$4:$N$64,13,0)</f>
        <v>98.140839999999997</v>
      </c>
      <c r="G16" s="5">
        <f>VLOOKUP(B16,[6]综合测评!$B$4:$M$62,12,0)</f>
        <v>111.43921379310346</v>
      </c>
      <c r="H16" s="5">
        <f>E16+F16+G16</f>
        <v>308.37085379310344</v>
      </c>
      <c r="I16" s="5">
        <v>13</v>
      </c>
      <c r="J16" s="5">
        <f>I16+D16</f>
        <v>34</v>
      </c>
      <c r="K16" s="5">
        <v>15</v>
      </c>
      <c r="L16" s="5" t="s">
        <v>11</v>
      </c>
      <c r="M16" s="5" t="s">
        <v>12</v>
      </c>
      <c r="N16" s="5" t="s">
        <v>272</v>
      </c>
      <c r="O16" s="5" t="s">
        <v>277</v>
      </c>
    </row>
    <row r="17" spans="1:15" x14ac:dyDescent="0.2">
      <c r="A17" s="5" t="s">
        <v>311</v>
      </c>
      <c r="B17" s="5" t="s">
        <v>312</v>
      </c>
      <c r="C17" s="5" t="s">
        <v>313</v>
      </c>
      <c r="D17" s="6">
        <v>14</v>
      </c>
      <c r="E17" s="5">
        <f>VLOOKUP(B17,[1]综合测评!$B$5:$M$53,12,0)</f>
        <v>91.151800000000009</v>
      </c>
      <c r="F17" s="5">
        <f>VLOOKUP(B17,[5]综合测评!$B$4:$N$64,13,0)</f>
        <v>88.365131428571431</v>
      </c>
      <c r="G17" s="5">
        <f>VLOOKUP(B17,[6]综合测评!$B$4:$M$62,12,0)</f>
        <v>83.531448275862061</v>
      </c>
      <c r="H17" s="5">
        <f>E17+F17+G17</f>
        <v>263.0483797044335</v>
      </c>
      <c r="I17" s="5">
        <v>21</v>
      </c>
      <c r="J17" s="5">
        <f>I17+D17</f>
        <v>35</v>
      </c>
      <c r="K17" s="5">
        <v>16</v>
      </c>
      <c r="L17" s="5" t="s">
        <v>11</v>
      </c>
      <c r="M17" s="5" t="s">
        <v>12</v>
      </c>
      <c r="N17" s="5" t="s">
        <v>272</v>
      </c>
      <c r="O17" s="5" t="s">
        <v>277</v>
      </c>
    </row>
    <row r="18" spans="1:15" x14ac:dyDescent="0.2">
      <c r="A18" s="5" t="s">
        <v>314</v>
      </c>
      <c r="B18" s="5" t="s">
        <v>315</v>
      </c>
      <c r="C18" s="5" t="s">
        <v>316</v>
      </c>
      <c r="D18" s="5">
        <v>15</v>
      </c>
      <c r="E18" s="5">
        <f>VLOOKUP(B18,[4]大一学年!$B$4:$L$51,11,0)</f>
        <v>77.958965517241396</v>
      </c>
      <c r="F18" s="5">
        <f>VLOOKUP(B18,[5]综合测评!$B$4:$N$64,13,0)</f>
        <v>99.992674285714301</v>
      </c>
      <c r="G18" s="5">
        <f>VLOOKUP(B18,[6]综合测评!$B$4:$M$62,12,0)</f>
        <v>83.311448275862062</v>
      </c>
      <c r="H18" s="5">
        <f>E18+F18+G18</f>
        <v>261.26308807881776</v>
      </c>
      <c r="I18" s="5">
        <v>22</v>
      </c>
      <c r="J18" s="5">
        <f>I18+D18</f>
        <v>37</v>
      </c>
      <c r="K18" s="5">
        <v>17</v>
      </c>
      <c r="L18" s="5" t="s">
        <v>11</v>
      </c>
      <c r="M18" s="5" t="s">
        <v>12</v>
      </c>
      <c r="N18" s="5" t="s">
        <v>272</v>
      </c>
      <c r="O18" s="5" t="s">
        <v>277</v>
      </c>
    </row>
    <row r="19" spans="1:15" x14ac:dyDescent="0.2">
      <c r="A19" s="5" t="s">
        <v>341</v>
      </c>
      <c r="B19" s="5" t="s">
        <v>342</v>
      </c>
      <c r="C19" s="5" t="s">
        <v>343</v>
      </c>
      <c r="D19" s="6">
        <v>24</v>
      </c>
      <c r="E19" s="5">
        <f>VLOOKUP(B19,[4]大一学年!$B$4:$L$51,11,0)</f>
        <v>77.678965517241394</v>
      </c>
      <c r="F19" s="5">
        <f>VLOOKUP(B19,[5]综合测评!$B$4:$N$64,13,0)</f>
        <v>91.556285714285693</v>
      </c>
      <c r="G19" s="5">
        <f>VLOOKUP(B19,[6]综合测评!$B$4:$M$62,12,0)</f>
        <v>115.74262068965517</v>
      </c>
      <c r="H19" s="5">
        <f>E19+F19+G19</f>
        <v>284.97787192118227</v>
      </c>
      <c r="I19" s="5">
        <v>14</v>
      </c>
      <c r="J19" s="5">
        <f>I19+D19</f>
        <v>38</v>
      </c>
      <c r="K19" s="5">
        <v>18</v>
      </c>
      <c r="L19" s="5" t="s">
        <v>11</v>
      </c>
      <c r="M19" s="5" t="s">
        <v>12</v>
      </c>
      <c r="N19" s="5" t="s">
        <v>272</v>
      </c>
      <c r="O19" s="5" t="s">
        <v>277</v>
      </c>
    </row>
    <row r="20" spans="1:15" x14ac:dyDescent="0.2">
      <c r="A20" s="5" t="s">
        <v>320</v>
      </c>
      <c r="B20" s="5" t="s">
        <v>321</v>
      </c>
      <c r="C20" s="5" t="s">
        <v>322</v>
      </c>
      <c r="D20" s="5">
        <v>17</v>
      </c>
      <c r="E20" s="5">
        <f>VLOOKUP(B20,[1]综合测评!$B$5:$M$53,12,0)</f>
        <v>93.119</v>
      </c>
      <c r="F20" s="5">
        <f>VLOOKUP(B20,[5]综合测评!$B$4:$N$64,13,0)</f>
        <v>78.086615384319998</v>
      </c>
      <c r="G20" s="5">
        <f>VLOOKUP(B20,[6]综合测评!$B$4:$M$62,12,0)</f>
        <v>80.58937931034481</v>
      </c>
      <c r="H20" s="5">
        <f>E20+F20+G20</f>
        <v>251.79499469466481</v>
      </c>
      <c r="I20" s="5">
        <v>24</v>
      </c>
      <c r="J20" s="5">
        <f>I20+D20</f>
        <v>41</v>
      </c>
      <c r="K20" s="5">
        <v>19</v>
      </c>
      <c r="L20" s="5" t="s">
        <v>11</v>
      </c>
      <c r="M20" s="5" t="s">
        <v>12</v>
      </c>
      <c r="N20" s="5" t="s">
        <v>272</v>
      </c>
      <c r="O20" s="5" t="s">
        <v>273</v>
      </c>
    </row>
    <row r="21" spans="1:15" x14ac:dyDescent="0.2">
      <c r="A21" s="5" t="s">
        <v>317</v>
      </c>
      <c r="B21" s="5" t="s">
        <v>318</v>
      </c>
      <c r="C21" s="5" t="s">
        <v>319</v>
      </c>
      <c r="D21" s="6">
        <v>16</v>
      </c>
      <c r="E21" s="5">
        <f>VLOOKUP(B21,[4]大一学年!$B$4:$L$51,11,0)</f>
        <v>78.192965517241404</v>
      </c>
      <c r="F21" s="5">
        <f>VLOOKUP(B21,[5]综合测评!$B$4:$N$64,13,0)</f>
        <v>89.164056923136002</v>
      </c>
      <c r="G21" s="5">
        <f>VLOOKUP(B21,[6]综合测评!$B$4:$M$62,12,0)</f>
        <v>78.502206896551726</v>
      </c>
      <c r="H21" s="5">
        <f>E21+F21+G21</f>
        <v>245.85922933692916</v>
      </c>
      <c r="I21" s="5">
        <v>26</v>
      </c>
      <c r="J21" s="5">
        <f>I21+D21</f>
        <v>42</v>
      </c>
      <c r="K21" s="5">
        <v>20</v>
      </c>
      <c r="L21" s="5" t="s">
        <v>11</v>
      </c>
      <c r="M21" s="5" t="s">
        <v>12</v>
      </c>
      <c r="N21" s="5" t="s">
        <v>272</v>
      </c>
      <c r="O21" s="5" t="s">
        <v>273</v>
      </c>
    </row>
    <row r="22" spans="1:15" x14ac:dyDescent="0.2">
      <c r="A22" s="5" t="s">
        <v>367</v>
      </c>
      <c r="B22" s="5" t="s">
        <v>368</v>
      </c>
      <c r="C22" s="5" t="s">
        <v>84</v>
      </c>
      <c r="D22" s="5">
        <v>33</v>
      </c>
      <c r="E22" s="5">
        <f>VLOOKUP(B22,[1]综合测评!$B$5:$M$53,12,0)</f>
        <v>88.261799999999994</v>
      </c>
      <c r="F22" s="5">
        <f>VLOOKUP(B22,[5]综合测评!$B$4:$N$64,13,0)</f>
        <v>95.40857142857142</v>
      </c>
      <c r="G22" s="5">
        <f>VLOOKUP(B22,[6]综合测评!$B$4:$M$62,12,0)</f>
        <v>139.88233</v>
      </c>
      <c r="H22" s="5">
        <f>E22+F22+G22</f>
        <v>323.55270142857137</v>
      </c>
      <c r="I22" s="5">
        <v>11</v>
      </c>
      <c r="J22" s="5">
        <f>I22+D22</f>
        <v>44</v>
      </c>
      <c r="K22" s="5">
        <v>21</v>
      </c>
      <c r="L22" s="5" t="s">
        <v>11</v>
      </c>
      <c r="M22" s="5" t="s">
        <v>12</v>
      </c>
      <c r="N22" s="5" t="s">
        <v>272</v>
      </c>
      <c r="O22" s="5" t="s">
        <v>277</v>
      </c>
    </row>
    <row r="23" spans="1:15" x14ac:dyDescent="0.2">
      <c r="A23" s="5" t="s">
        <v>344</v>
      </c>
      <c r="B23" s="5" t="s">
        <v>345</v>
      </c>
      <c r="C23" s="5" t="s">
        <v>346</v>
      </c>
      <c r="D23" s="5">
        <v>25</v>
      </c>
      <c r="E23" s="5">
        <f>VLOOKUP(B23,[1]综合测评!$B$5:$M$53,12,0)</f>
        <v>78.509</v>
      </c>
      <c r="F23" s="5">
        <f>VLOOKUP(B23,[5]综合测评!$B$4:$N$64,13,0)</f>
        <v>91.569531428571409</v>
      </c>
      <c r="G23" s="5">
        <f>VLOOKUP(B23,[6]综合测评!$B$4:$M$62,12,0)</f>
        <v>82.75944827586207</v>
      </c>
      <c r="H23" s="5">
        <f>E23+F23+G23</f>
        <v>252.83797970443348</v>
      </c>
      <c r="I23" s="5">
        <v>23</v>
      </c>
      <c r="J23" s="5">
        <f>I23+D23</f>
        <v>48</v>
      </c>
      <c r="K23" s="5">
        <v>22</v>
      </c>
      <c r="L23" s="5" t="s">
        <v>11</v>
      </c>
      <c r="M23" s="5" t="s">
        <v>12</v>
      </c>
      <c r="N23" s="5" t="s">
        <v>272</v>
      </c>
      <c r="O23" s="5" t="s">
        <v>277</v>
      </c>
    </row>
    <row r="24" spans="1:15" x14ac:dyDescent="0.2">
      <c r="A24" s="5" t="s">
        <v>326</v>
      </c>
      <c r="B24" s="5" t="s">
        <v>327</v>
      </c>
      <c r="C24" s="5" t="s">
        <v>328</v>
      </c>
      <c r="D24" s="5">
        <v>19</v>
      </c>
      <c r="E24" s="5">
        <f>VLOOKUP(B24,[4]大一学年!$B$4:$L$51,11,0)</f>
        <v>77.138965517241402</v>
      </c>
      <c r="F24" s="5">
        <f>VLOOKUP(B24,[5]综合测评!$B$4:$N$64,13,0)</f>
        <v>78.927428571428564</v>
      </c>
      <c r="G24" s="5">
        <f>VLOOKUP(B24,[6]综合测评!$B$4:$M$62,12,0)</f>
        <v>82.693448275862067</v>
      </c>
      <c r="H24" s="5">
        <f>E24+F24+G24</f>
        <v>238.75984236453203</v>
      </c>
      <c r="I24" s="5">
        <v>32</v>
      </c>
      <c r="J24" s="5">
        <f>I24+D24</f>
        <v>51</v>
      </c>
      <c r="K24" s="5">
        <v>23</v>
      </c>
      <c r="L24" s="5" t="s">
        <v>11</v>
      </c>
      <c r="M24" s="5" t="s">
        <v>12</v>
      </c>
      <c r="N24" s="5" t="s">
        <v>272</v>
      </c>
      <c r="O24" s="5" t="s">
        <v>277</v>
      </c>
    </row>
    <row r="25" spans="1:15" x14ac:dyDescent="0.2">
      <c r="A25" s="5" t="s">
        <v>329</v>
      </c>
      <c r="B25" s="5" t="s">
        <v>330</v>
      </c>
      <c r="C25" s="5" t="s">
        <v>331</v>
      </c>
      <c r="D25" s="6">
        <v>20</v>
      </c>
      <c r="E25" s="5">
        <f>VLOOKUP(B25,[4]大一学年!$B$4:$L$51,11,0)</f>
        <v>75.948965517241405</v>
      </c>
      <c r="F25" s="5">
        <f>VLOOKUP(B25,[5]综合测评!$B$4:$N$64,13,0)</f>
        <v>80.118246153727995</v>
      </c>
      <c r="G25" s="5">
        <f>VLOOKUP(B25,[6]综合测评!$B$4:$M$62,12,0)</f>
        <v>81.578620689655168</v>
      </c>
      <c r="H25" s="5">
        <f>E25+F25+G25</f>
        <v>237.64583236062458</v>
      </c>
      <c r="I25" s="5">
        <v>33</v>
      </c>
      <c r="J25" s="5">
        <f>I25+D25</f>
        <v>53</v>
      </c>
      <c r="K25" s="5">
        <v>24</v>
      </c>
      <c r="L25" s="5" t="s">
        <v>11</v>
      </c>
      <c r="M25" s="5" t="s">
        <v>12</v>
      </c>
      <c r="N25" s="5" t="s">
        <v>272</v>
      </c>
      <c r="O25" s="5" t="s">
        <v>273</v>
      </c>
    </row>
    <row r="26" spans="1:15" x14ac:dyDescent="0.2">
      <c r="A26" s="5" t="s">
        <v>347</v>
      </c>
      <c r="B26" s="5" t="s">
        <v>348</v>
      </c>
      <c r="C26" s="5" t="s">
        <v>349</v>
      </c>
      <c r="D26" s="6">
        <v>26</v>
      </c>
      <c r="E26" s="5">
        <f>VLOOKUP(B26,[1]综合测评!$B$5:$M$53,12,0)</f>
        <v>76.583799999999997</v>
      </c>
      <c r="F26" s="5">
        <f>VLOOKUP(B26,[5]综合测评!$B$4:$N$64,13,0)</f>
        <v>80.375428571428571</v>
      </c>
      <c r="G26" s="5">
        <f>VLOOKUP(B26,[6]综合测评!$B$4:$M$62,12,0)</f>
        <v>83.23344827586206</v>
      </c>
      <c r="H26" s="5">
        <f>E26+F26+G26</f>
        <v>240.19267684729064</v>
      </c>
      <c r="I26" s="5">
        <v>28</v>
      </c>
      <c r="J26" s="5">
        <f>I26+D26</f>
        <v>54</v>
      </c>
      <c r="K26" s="5">
        <v>25</v>
      </c>
      <c r="L26" s="5" t="s">
        <v>11</v>
      </c>
      <c r="M26" s="5" t="s">
        <v>12</v>
      </c>
      <c r="N26" s="5" t="s">
        <v>272</v>
      </c>
      <c r="O26" s="5" t="s">
        <v>277</v>
      </c>
    </row>
    <row r="27" spans="1:15" x14ac:dyDescent="0.2">
      <c r="A27" s="5" t="s">
        <v>369</v>
      </c>
      <c r="B27" s="5" t="s">
        <v>370</v>
      </c>
      <c r="C27" s="5" t="s">
        <v>371</v>
      </c>
      <c r="D27" s="6">
        <v>34</v>
      </c>
      <c r="E27" s="5">
        <f>VLOOKUP(B27,[1]综合测评!$B$5:$M$53,12,0)</f>
        <v>91.508799999999994</v>
      </c>
      <c r="F27" s="5">
        <f>VLOOKUP(B27,[5]综合测评!$B$4:$N$64,13,0)</f>
        <v>87.92486857142859</v>
      </c>
      <c r="G27" s="5">
        <f>VLOOKUP(B27,[6]综合测评!$B$4:$M$62,12,0)</f>
        <v>86.992206896551721</v>
      </c>
      <c r="H27" s="5">
        <f>E27+F27+G27</f>
        <v>266.42587546798029</v>
      </c>
      <c r="I27" s="5">
        <v>20</v>
      </c>
      <c r="J27" s="5">
        <f>I27+D27</f>
        <v>54</v>
      </c>
      <c r="K27" s="5">
        <v>26</v>
      </c>
      <c r="L27" s="5" t="s">
        <v>11</v>
      </c>
      <c r="M27" s="5" t="s">
        <v>12</v>
      </c>
      <c r="N27" s="5" t="s">
        <v>272</v>
      </c>
      <c r="O27" s="5" t="s">
        <v>277</v>
      </c>
    </row>
    <row r="28" spans="1:15" x14ac:dyDescent="0.2">
      <c r="A28" s="5" t="s">
        <v>372</v>
      </c>
      <c r="B28" s="5" t="s">
        <v>373</v>
      </c>
      <c r="C28" s="5" t="s">
        <v>374</v>
      </c>
      <c r="D28" s="5">
        <v>35</v>
      </c>
      <c r="E28" s="5">
        <f>VLOOKUP(B28,[1]综合测评!$B$5:$M$53,12,0)</f>
        <v>87.738599999999991</v>
      </c>
      <c r="F28" s="5">
        <f>VLOOKUP(B28,[5]综合测评!$B$4:$N$64,13,0)</f>
        <v>87.231439999999992</v>
      </c>
      <c r="G28" s="5">
        <f>VLOOKUP(B28,[6]综合测评!$B$4:$M$62,12,0)</f>
        <v>92.878137931034487</v>
      </c>
      <c r="H28" s="5">
        <f>E28+F28+G28</f>
        <v>267.84817793103446</v>
      </c>
      <c r="I28" s="5">
        <v>19</v>
      </c>
      <c r="J28" s="5">
        <f>I28+D28</f>
        <v>54</v>
      </c>
      <c r="K28" s="5">
        <v>27</v>
      </c>
      <c r="L28" s="5" t="s">
        <v>11</v>
      </c>
      <c r="M28" s="5" t="s">
        <v>12</v>
      </c>
      <c r="N28" s="5" t="s">
        <v>272</v>
      </c>
      <c r="O28" s="5" t="s">
        <v>277</v>
      </c>
    </row>
    <row r="29" spans="1:15" x14ac:dyDescent="0.2">
      <c r="A29" s="5" t="s">
        <v>350</v>
      </c>
      <c r="B29" s="5" t="s">
        <v>351</v>
      </c>
      <c r="C29" s="5" t="s">
        <v>352</v>
      </c>
      <c r="D29" s="5">
        <v>27</v>
      </c>
      <c r="E29" s="5">
        <f>VLOOKUP(B29,[1]综合测评!$B$5:$M$53,12,0)</f>
        <v>78.488200000000006</v>
      </c>
      <c r="F29" s="5">
        <f>VLOOKUP(B29,[5]综合测评!$B$4:$N$64,13,0)</f>
        <v>78.782285714285706</v>
      </c>
      <c r="G29" s="5">
        <f>VLOOKUP(B29,[6]综合测评!$B$4:$M$62,12,0)</f>
        <v>82.535448275862066</v>
      </c>
      <c r="H29" s="5">
        <f>E29+F29+G29</f>
        <v>239.80593399014776</v>
      </c>
      <c r="I29" s="5">
        <v>29</v>
      </c>
      <c r="J29" s="5">
        <f>I29+D29</f>
        <v>56</v>
      </c>
      <c r="K29" s="5">
        <v>28</v>
      </c>
      <c r="L29" s="5" t="s">
        <v>11</v>
      </c>
      <c r="M29" s="5" t="s">
        <v>12</v>
      </c>
      <c r="N29" s="5" t="s">
        <v>272</v>
      </c>
      <c r="O29" s="5" t="s">
        <v>277</v>
      </c>
    </row>
    <row r="30" spans="1:15" x14ac:dyDescent="0.2">
      <c r="A30" s="5" t="s">
        <v>355</v>
      </c>
      <c r="B30" s="5" t="s">
        <v>356</v>
      </c>
      <c r="C30" s="5" t="s">
        <v>357</v>
      </c>
      <c r="D30" s="5">
        <v>29</v>
      </c>
      <c r="E30" s="5">
        <f>VLOOKUP(B30,[1]综合测评!$B$5:$M$53,12,0)</f>
        <v>88.742000000000004</v>
      </c>
      <c r="F30" s="5">
        <f>VLOOKUP(B30,[5]综合测评!$B$4:$N$64,13,0)</f>
        <v>75.010800000000003</v>
      </c>
      <c r="G30" s="5">
        <f>VLOOKUP(B30,[6]综合测评!$B$4:$M$62,12,0)</f>
        <v>79.724551724137925</v>
      </c>
      <c r="H30" s="5">
        <f>E30+F30+G30</f>
        <v>243.47735172413792</v>
      </c>
      <c r="I30" s="5">
        <v>27</v>
      </c>
      <c r="J30" s="5">
        <f>I30+D30</f>
        <v>56</v>
      </c>
      <c r="K30" s="5">
        <v>29</v>
      </c>
      <c r="L30" s="5" t="s">
        <v>11</v>
      </c>
      <c r="M30" s="5" t="s">
        <v>12</v>
      </c>
      <c r="N30" s="5" t="s">
        <v>272</v>
      </c>
      <c r="O30" s="5" t="s">
        <v>273</v>
      </c>
    </row>
    <row r="31" spans="1:15" x14ac:dyDescent="0.2">
      <c r="A31" s="5" t="s">
        <v>390</v>
      </c>
      <c r="B31" s="5" t="s">
        <v>391</v>
      </c>
      <c r="C31" s="5" t="s">
        <v>392</v>
      </c>
      <c r="D31" s="5">
        <v>41</v>
      </c>
      <c r="E31" s="5">
        <f>VLOOKUP(B31,[1]综合测评!$B$5:$M$53,12,0)</f>
        <v>73.853478260869565</v>
      </c>
      <c r="F31" s="5">
        <f>VLOOKUP(B31,[5]综合测评!$B$4:$N$64,13,0)</f>
        <v>112.049661538816</v>
      </c>
      <c r="G31" s="5">
        <f>VLOOKUP(B31,[6]综合测评!$B$4:$M$62,12,0)</f>
        <v>89.173448275862057</v>
      </c>
      <c r="H31" s="5">
        <f>E31+F31+G31</f>
        <v>275.07658807554765</v>
      </c>
      <c r="I31" s="5">
        <v>17</v>
      </c>
      <c r="J31" s="5">
        <f>I31+D31</f>
        <v>58</v>
      </c>
      <c r="K31" s="5">
        <v>30</v>
      </c>
      <c r="L31" s="5" t="s">
        <v>11</v>
      </c>
      <c r="M31" s="5" t="s">
        <v>12</v>
      </c>
      <c r="N31" s="5" t="s">
        <v>272</v>
      </c>
      <c r="O31" s="5" t="s">
        <v>273</v>
      </c>
    </row>
    <row r="32" spans="1:15" x14ac:dyDescent="0.2">
      <c r="A32" s="5" t="s">
        <v>335</v>
      </c>
      <c r="B32" s="5" t="s">
        <v>336</v>
      </c>
      <c r="C32" s="5" t="s">
        <v>337</v>
      </c>
      <c r="D32" s="6">
        <v>22</v>
      </c>
      <c r="E32" s="5">
        <f>VLOOKUP(B32,[1]综合测评!$B$5:$M$53,12,0)</f>
        <v>76.887799999999999</v>
      </c>
      <c r="F32" s="5">
        <f>VLOOKUP(B32,[5]综合测评!$B$4:$N$64,13,0)</f>
        <v>77.499131428571431</v>
      </c>
      <c r="G32" s="5">
        <v>80.314965517241404</v>
      </c>
      <c r="H32" s="5">
        <f>E32+F32+G32</f>
        <v>234.70189694581282</v>
      </c>
      <c r="I32" s="5">
        <v>37</v>
      </c>
      <c r="J32" s="5">
        <f>I32+D32</f>
        <v>59</v>
      </c>
      <c r="K32" s="5">
        <v>31</v>
      </c>
      <c r="L32" s="5" t="s">
        <v>11</v>
      </c>
      <c r="M32" s="5" t="s">
        <v>12</v>
      </c>
      <c r="N32" s="5" t="s">
        <v>272</v>
      </c>
      <c r="O32" s="5" t="s">
        <v>277</v>
      </c>
    </row>
    <row r="33" spans="1:15" x14ac:dyDescent="0.2">
      <c r="A33" s="5" t="s">
        <v>338</v>
      </c>
      <c r="B33" s="5" t="s">
        <v>339</v>
      </c>
      <c r="C33" s="5" t="s">
        <v>340</v>
      </c>
      <c r="D33" s="5">
        <v>23</v>
      </c>
      <c r="E33" s="5">
        <f>VLOOKUP(B33,[1]综合测评!$B$5:$M$53,12,0)</f>
        <v>76.800000000000011</v>
      </c>
      <c r="F33" s="5">
        <f>VLOOKUP(B33,[5]综合测评!$B$4:$N$64,13,0)</f>
        <v>76.720923076863997</v>
      </c>
      <c r="G33" s="5">
        <f>VLOOKUP(B33,[6]综合测评!$B$4:$M$62,12,0)</f>
        <v>81.061103448275873</v>
      </c>
      <c r="H33" s="5">
        <f>E33+F33+G33</f>
        <v>234.58202652513987</v>
      </c>
      <c r="I33" s="5">
        <v>39</v>
      </c>
      <c r="J33" s="5">
        <f>I33+D33</f>
        <v>62</v>
      </c>
      <c r="K33" s="5">
        <v>32</v>
      </c>
      <c r="L33" s="5" t="s">
        <v>11</v>
      </c>
      <c r="M33" s="5" t="s">
        <v>12</v>
      </c>
      <c r="N33" s="5" t="s">
        <v>272</v>
      </c>
      <c r="O33" s="5" t="s">
        <v>273</v>
      </c>
    </row>
    <row r="34" spans="1:15" x14ac:dyDescent="0.2">
      <c r="A34" s="5" t="s">
        <v>364</v>
      </c>
      <c r="B34" s="5" t="s">
        <v>365</v>
      </c>
      <c r="C34" s="5" t="s">
        <v>366</v>
      </c>
      <c r="D34" s="6">
        <v>32</v>
      </c>
      <c r="E34" s="5">
        <f>VLOOKUP(B34,[1]综合测评!$B$5:$M$53,12,0)</f>
        <v>86.21</v>
      </c>
      <c r="F34" s="5">
        <f>VLOOKUP(B34,[5]综合测评!$B$4:$N$64,13,0)</f>
        <v>75.057176615680007</v>
      </c>
      <c r="G34" s="5">
        <f>VLOOKUP(B34,[6]综合测评!$B$4:$M$62,12,0)</f>
        <v>77.906206896551737</v>
      </c>
      <c r="H34" s="5">
        <f>E34+F34+G34</f>
        <v>239.17338351223174</v>
      </c>
      <c r="I34" s="5">
        <v>31</v>
      </c>
      <c r="J34" s="5">
        <f>I34+D34</f>
        <v>63</v>
      </c>
      <c r="K34" s="5">
        <v>33</v>
      </c>
      <c r="L34" s="5" t="s">
        <v>11</v>
      </c>
      <c r="M34" s="5" t="s">
        <v>12</v>
      </c>
      <c r="N34" s="5" t="s">
        <v>272</v>
      </c>
      <c r="O34" s="5" t="s">
        <v>273</v>
      </c>
    </row>
    <row r="35" spans="1:15" x14ac:dyDescent="0.2">
      <c r="A35" s="5" t="s">
        <v>361</v>
      </c>
      <c r="B35" s="5" t="s">
        <v>362</v>
      </c>
      <c r="C35" s="5" t="s">
        <v>363</v>
      </c>
      <c r="D35" s="5">
        <v>31</v>
      </c>
      <c r="E35" s="5">
        <f>VLOOKUP(B35,[1]综合测评!$B$5:$M$53,12,0)</f>
        <v>77.062399999999997</v>
      </c>
      <c r="F35" s="5">
        <f>VLOOKUP(B35,[5]综合测评!$B$4:$N$64,13,0)</f>
        <v>76.123348571428565</v>
      </c>
      <c r="G35" s="5">
        <f>VLOOKUP(B35,[6]综合测评!$B$4:$M$62,12,0)</f>
        <v>84.181448275862067</v>
      </c>
      <c r="H35" s="5">
        <f>E35+F35+G35</f>
        <v>237.36719684729064</v>
      </c>
      <c r="I35" s="5">
        <v>34</v>
      </c>
      <c r="J35" s="5">
        <f>I35+D35</f>
        <v>65</v>
      </c>
      <c r="K35" s="5">
        <v>34</v>
      </c>
      <c r="L35" s="5" t="s">
        <v>11</v>
      </c>
      <c r="M35" s="5" t="s">
        <v>12</v>
      </c>
      <c r="N35" s="5" t="s">
        <v>272</v>
      </c>
      <c r="O35" s="5" t="s">
        <v>277</v>
      </c>
    </row>
    <row r="36" spans="1:15" x14ac:dyDescent="0.2">
      <c r="A36" s="5" t="s">
        <v>387</v>
      </c>
      <c r="B36" s="5" t="s">
        <v>388</v>
      </c>
      <c r="C36" s="5" t="s">
        <v>389</v>
      </c>
      <c r="D36" s="6">
        <v>40</v>
      </c>
      <c r="E36" s="5">
        <f>VLOOKUP(B36,[1]综合测评!$B$5:$M$53,12,0)</f>
        <v>75.482500000000002</v>
      </c>
      <c r="F36" s="5">
        <f>VLOOKUP(B36,[5]综合测评!$B$4:$N$64,13,0)</f>
        <v>93.009931034482747</v>
      </c>
      <c r="G36" s="5">
        <f>VLOOKUP(B36,[6]综合测评!$B$4:$M$62,12,0)</f>
        <v>80.145448275862066</v>
      </c>
      <c r="H36" s="5">
        <f>E36+F36+G36</f>
        <v>248.63787931034483</v>
      </c>
      <c r="I36" s="5">
        <v>25</v>
      </c>
      <c r="J36" s="5">
        <f>I36+D36</f>
        <v>65</v>
      </c>
      <c r="K36" s="5">
        <v>35</v>
      </c>
      <c r="L36" s="5" t="s">
        <v>11</v>
      </c>
      <c r="M36" s="5" t="s">
        <v>12</v>
      </c>
      <c r="N36" s="5" t="s">
        <v>272</v>
      </c>
      <c r="O36" s="5" t="s">
        <v>277</v>
      </c>
    </row>
    <row r="37" spans="1:15" x14ac:dyDescent="0.2">
      <c r="A37" s="5" t="s">
        <v>353</v>
      </c>
      <c r="B37" s="5" t="s">
        <v>354</v>
      </c>
      <c r="C37" s="5" t="s">
        <v>202</v>
      </c>
      <c r="D37" s="6">
        <v>28</v>
      </c>
      <c r="E37" s="5">
        <f>VLOOKUP(B37,[1]综合测评!$B$5:$M$53,12,0)</f>
        <v>74.489999999999995</v>
      </c>
      <c r="F37" s="5">
        <f>VLOOKUP(B37,[5]综合测评!$B$4:$N$64,13,0)</f>
        <v>79.299661538816011</v>
      </c>
      <c r="G37" s="5">
        <f>VLOOKUP(B37,[6]综合测评!$B$4:$M$62,12,0)</f>
        <v>80.820137931034495</v>
      </c>
      <c r="H37" s="5">
        <f>E37+F37+G37</f>
        <v>234.60979946985049</v>
      </c>
      <c r="I37" s="5">
        <v>38</v>
      </c>
      <c r="J37" s="5">
        <f>I37+D37</f>
        <v>66</v>
      </c>
      <c r="K37" s="5">
        <v>36</v>
      </c>
      <c r="L37" s="5" t="s">
        <v>11</v>
      </c>
      <c r="M37" s="5" t="s">
        <v>12</v>
      </c>
      <c r="N37" s="5" t="s">
        <v>272</v>
      </c>
      <c r="O37" s="5" t="s">
        <v>273</v>
      </c>
    </row>
    <row r="38" spans="1:15" x14ac:dyDescent="0.2">
      <c r="A38" s="5" t="s">
        <v>358</v>
      </c>
      <c r="B38" s="5" t="s">
        <v>359</v>
      </c>
      <c r="C38" s="5" t="s">
        <v>360</v>
      </c>
      <c r="D38" s="6">
        <v>30</v>
      </c>
      <c r="E38" s="5">
        <f>VLOOKUP(B38,[1]综合测评!$B$5:$M$53,12,0)</f>
        <v>76.549799999999991</v>
      </c>
      <c r="F38" s="5">
        <f>VLOOKUP(B38,[5]综合测评!$B$4:$N$64,13,0)</f>
        <v>75.727428571428575</v>
      </c>
      <c r="G38" s="5">
        <f>VLOOKUP(B38,[6]综合测评!$B$4:$M$62,12,0)</f>
        <v>82.659448275862061</v>
      </c>
      <c r="H38" s="5">
        <f>E38+F38+G38</f>
        <v>234.93667684729064</v>
      </c>
      <c r="I38" s="5">
        <v>36</v>
      </c>
      <c r="J38" s="5">
        <f>I38+D38</f>
        <v>66</v>
      </c>
      <c r="K38" s="5">
        <v>37</v>
      </c>
      <c r="L38" s="5" t="s">
        <v>11</v>
      </c>
      <c r="M38" s="5" t="s">
        <v>12</v>
      </c>
      <c r="N38" s="5" t="s">
        <v>272</v>
      </c>
      <c r="O38" s="5" t="s">
        <v>277</v>
      </c>
    </row>
    <row r="39" spans="1:15" x14ac:dyDescent="0.2">
      <c r="A39" s="5" t="s">
        <v>384</v>
      </c>
      <c r="B39" s="5" t="s">
        <v>385</v>
      </c>
      <c r="C39" s="5" t="s">
        <v>386</v>
      </c>
      <c r="D39" s="5">
        <v>39</v>
      </c>
      <c r="E39" s="5">
        <f>VLOOKUP(B39,[1]综合测评!$B$5:$M$53,12,0)</f>
        <v>85.243199999999987</v>
      </c>
      <c r="F39" s="5">
        <f>VLOOKUP(B39,[5]综合测评!$B$4:$N$64,13,0)</f>
        <v>73.585440000000006</v>
      </c>
      <c r="G39" s="5">
        <f>VLOOKUP(B39,[6]综合测评!$B$4:$M$62,12,0)</f>
        <v>80.781448275862061</v>
      </c>
      <c r="H39" s="5">
        <f>E39+F39+G39</f>
        <v>239.61008827586207</v>
      </c>
      <c r="I39" s="5">
        <v>30</v>
      </c>
      <c r="J39" s="5">
        <f>I39+D39</f>
        <v>69</v>
      </c>
      <c r="K39" s="5">
        <v>38</v>
      </c>
      <c r="L39" s="5" t="s">
        <v>11</v>
      </c>
      <c r="M39" s="5" t="s">
        <v>12</v>
      </c>
      <c r="N39" s="5" t="s">
        <v>272</v>
      </c>
      <c r="O39" s="5" t="s">
        <v>277</v>
      </c>
    </row>
    <row r="40" spans="1:15" x14ac:dyDescent="0.2">
      <c r="A40" s="5" t="s">
        <v>378</v>
      </c>
      <c r="B40" s="5" t="s">
        <v>379</v>
      </c>
      <c r="C40" s="5" t="s">
        <v>380</v>
      </c>
      <c r="D40" s="5">
        <v>37</v>
      </c>
      <c r="E40" s="5">
        <f>VLOOKUP(B40,[1]综合测评!$B$5:$M$53,12,0)</f>
        <v>87.909000000000006</v>
      </c>
      <c r="F40" s="5">
        <f>VLOOKUP(B40,[5]综合测评!$B$4:$N$64,13,0)</f>
        <v>74.753422222080005</v>
      </c>
      <c r="G40" s="5">
        <f>VLOOKUP(B40,[6]综合测评!$B$4:$M$62,12,0)</f>
        <v>73.133379310344836</v>
      </c>
      <c r="H40" s="5">
        <f>E40+F40+G40</f>
        <v>235.79580153242483</v>
      </c>
      <c r="I40" s="5">
        <v>35</v>
      </c>
      <c r="J40" s="5">
        <f>I40+D40</f>
        <v>72</v>
      </c>
      <c r="K40" s="5">
        <v>39</v>
      </c>
      <c r="L40" s="5" t="s">
        <v>11</v>
      </c>
      <c r="M40" s="5" t="s">
        <v>12</v>
      </c>
      <c r="N40" s="5" t="s">
        <v>272</v>
      </c>
      <c r="O40" s="5" t="s">
        <v>273</v>
      </c>
    </row>
    <row r="41" spans="1:15" x14ac:dyDescent="0.2">
      <c r="A41" s="5" t="s">
        <v>375</v>
      </c>
      <c r="B41" s="5" t="s">
        <v>376</v>
      </c>
      <c r="C41" s="5" t="s">
        <v>377</v>
      </c>
      <c r="D41" s="6">
        <v>36</v>
      </c>
      <c r="E41" s="5">
        <f>VLOOKUP(B41,[1]综合测评!$B$5:$M$53,12,0)</f>
        <v>73.94</v>
      </c>
      <c r="F41" s="5">
        <f>VLOOKUP(B41,[5]综合测评!$B$4:$N$64,13,0)</f>
        <v>75.333415384320006</v>
      </c>
      <c r="G41" s="5">
        <f>VLOOKUP(B41,[6]综合测评!$B$4:$M$62,12,0)</f>
        <v>80.02441379310342</v>
      </c>
      <c r="H41" s="5">
        <f>E41+F41+G41</f>
        <v>229.29782917742341</v>
      </c>
      <c r="I41" s="5">
        <v>40</v>
      </c>
      <c r="J41" s="5">
        <f>I41+D41</f>
        <v>76</v>
      </c>
      <c r="K41" s="5">
        <v>40</v>
      </c>
      <c r="L41" s="5" t="s">
        <v>11</v>
      </c>
      <c r="M41" s="5" t="s">
        <v>12</v>
      </c>
      <c r="N41" s="5" t="s">
        <v>272</v>
      </c>
      <c r="O41" s="5" t="s">
        <v>273</v>
      </c>
    </row>
    <row r="42" spans="1:15" x14ac:dyDescent="0.2">
      <c r="A42" s="5" t="s">
        <v>381</v>
      </c>
      <c r="B42" s="5" t="s">
        <v>382</v>
      </c>
      <c r="C42" s="5" t="s">
        <v>383</v>
      </c>
      <c r="D42" s="6">
        <v>38</v>
      </c>
      <c r="E42" s="5">
        <f>VLOOKUP(B42,[1]综合测评!$B$5:$M$53,12,0)</f>
        <v>74.033599999999993</v>
      </c>
      <c r="F42" s="5">
        <f>VLOOKUP(B42,[5]综合测评!$B$4:$N$64,13,0)</f>
        <v>75.358896000000001</v>
      </c>
      <c r="G42" s="5">
        <f>VLOOKUP(B42,[6]综合测评!$B$4:$M$62,12,0)</f>
        <v>77.350965517241377</v>
      </c>
      <c r="H42" s="5">
        <f>E42+F42+G42</f>
        <v>226.74346151724137</v>
      </c>
      <c r="I42" s="5">
        <v>42</v>
      </c>
      <c r="J42" s="5">
        <f>I42+D42</f>
        <v>80</v>
      </c>
      <c r="K42" s="5">
        <v>41</v>
      </c>
      <c r="L42" s="5" t="s">
        <v>11</v>
      </c>
      <c r="M42" s="5" t="s">
        <v>12</v>
      </c>
      <c r="N42" s="5" t="s">
        <v>272</v>
      </c>
      <c r="O42" s="5" t="s">
        <v>273</v>
      </c>
    </row>
    <row r="43" spans="1:15" x14ac:dyDescent="0.2">
      <c r="A43" s="5" t="s">
        <v>402</v>
      </c>
      <c r="B43" s="5" t="s">
        <v>403</v>
      </c>
      <c r="C43" s="5" t="s">
        <v>404</v>
      </c>
      <c r="D43" s="5">
        <v>45</v>
      </c>
      <c r="E43" s="5">
        <f>VLOOKUP(B43,[1]综合测评!$B$5:$M$53,12,0)</f>
        <v>74.092600000000004</v>
      </c>
      <c r="F43" s="5">
        <f>VLOOKUP(B43,[5]综合测评!$B$4:$N$64,13,0)</f>
        <v>69.375039999999998</v>
      </c>
      <c r="G43" s="5">
        <f>VLOOKUP(B43,[6]综合测评!$B$4:$M$62,12,0)</f>
        <v>83.531448275862061</v>
      </c>
      <c r="H43" s="5">
        <f>E43+F43+G43</f>
        <v>226.99908827586208</v>
      </c>
      <c r="I43" s="5">
        <v>41</v>
      </c>
      <c r="J43" s="5">
        <f>I43+D43</f>
        <v>86</v>
      </c>
      <c r="K43" s="5">
        <v>42</v>
      </c>
      <c r="L43" s="5" t="s">
        <v>11</v>
      </c>
      <c r="M43" s="5" t="s">
        <v>12</v>
      </c>
      <c r="N43" s="5" t="s">
        <v>272</v>
      </c>
      <c r="O43" s="5" t="s">
        <v>277</v>
      </c>
    </row>
    <row r="44" spans="1:15" x14ac:dyDescent="0.2">
      <c r="A44" s="5" t="s">
        <v>396</v>
      </c>
      <c r="B44" s="5" t="s">
        <v>397</v>
      </c>
      <c r="C44" s="5" t="s">
        <v>398</v>
      </c>
      <c r="D44" s="5">
        <v>43</v>
      </c>
      <c r="E44" s="5">
        <f>VLOOKUP(B44,[1]综合测评!$B$5:$M$53,12,0)</f>
        <v>73.22999999999999</v>
      </c>
      <c r="F44" s="5">
        <f>VLOOKUP(B44,[5]综合测评!$B$4:$N$64,13,0)</f>
        <v>74.036844444159996</v>
      </c>
      <c r="G44" s="5">
        <f>VLOOKUP(B44,[6]综合测评!$B$4:$M$62,12,0)</f>
        <v>76.80441379310345</v>
      </c>
      <c r="H44" s="5">
        <f>E44+F44+G44</f>
        <v>224.07125823726341</v>
      </c>
      <c r="I44" s="5">
        <v>44</v>
      </c>
      <c r="J44" s="5">
        <f>I44+D44</f>
        <v>87</v>
      </c>
      <c r="K44" s="5">
        <v>43</v>
      </c>
      <c r="L44" s="5" t="s">
        <v>11</v>
      </c>
      <c r="M44" s="5" t="s">
        <v>12</v>
      </c>
      <c r="N44" s="5" t="s">
        <v>272</v>
      </c>
      <c r="O44" s="5" t="s">
        <v>273</v>
      </c>
    </row>
    <row r="45" spans="1:15" x14ac:dyDescent="0.2">
      <c r="A45" s="5" t="s">
        <v>393</v>
      </c>
      <c r="B45" s="5" t="s">
        <v>394</v>
      </c>
      <c r="C45" s="5" t="s">
        <v>395</v>
      </c>
      <c r="D45" s="6">
        <v>42</v>
      </c>
      <c r="E45" s="5">
        <f>VLOOKUP(B45,[4]大一学年!$B$4:$L$51,11,0)</f>
        <v>70.664965517241399</v>
      </c>
      <c r="F45" s="5">
        <f>VLOOKUP(B45,[5]综合测评!$B$4:$N$64,13,0)</f>
        <v>73.373428571428562</v>
      </c>
      <c r="G45" s="5">
        <f>VLOOKUP(B45,[6]综合测评!$B$4:$M$62,12,0)</f>
        <v>79.421448275862076</v>
      </c>
      <c r="H45" s="5">
        <f>E45+F45+G45</f>
        <v>223.45984236453205</v>
      </c>
      <c r="I45" s="5">
        <v>46</v>
      </c>
      <c r="J45" s="5">
        <f>I45+D45</f>
        <v>88</v>
      </c>
      <c r="K45" s="5">
        <v>44</v>
      </c>
      <c r="L45" s="5" t="s">
        <v>11</v>
      </c>
      <c r="M45" s="5" t="s">
        <v>12</v>
      </c>
      <c r="N45" s="5" t="s">
        <v>272</v>
      </c>
      <c r="O45" s="5" t="s">
        <v>277</v>
      </c>
    </row>
    <row r="46" spans="1:15" x14ac:dyDescent="0.2">
      <c r="A46" s="5" t="s">
        <v>411</v>
      </c>
      <c r="B46" s="5" t="s">
        <v>412</v>
      </c>
      <c r="C46" s="5" t="s">
        <v>413</v>
      </c>
      <c r="D46" s="6">
        <v>48</v>
      </c>
      <c r="E46" s="5">
        <f>VLOOKUP(B46,[4]大一学年!$B$4:$L$51,11,0)</f>
        <v>73.998965517241402</v>
      </c>
      <c r="F46" s="5">
        <f>VLOOKUP(B46,[5]综合测评!$B$4:$N$64,13,0)</f>
        <v>70.618582857142854</v>
      </c>
      <c r="G46" s="5">
        <f>VLOOKUP(B46,[6]综合测评!$B$4:$M$62,12,0)</f>
        <v>81.02144827586207</v>
      </c>
      <c r="H46" s="5">
        <f>E46+F46+G46</f>
        <v>225.63899665024633</v>
      </c>
      <c r="I46" s="5">
        <v>43</v>
      </c>
      <c r="J46" s="5">
        <f>I46+D46</f>
        <v>91</v>
      </c>
      <c r="K46" s="5">
        <v>45</v>
      </c>
      <c r="L46" s="5" t="s">
        <v>11</v>
      </c>
      <c r="M46" s="5" t="s">
        <v>12</v>
      </c>
      <c r="N46" s="5" t="s">
        <v>272</v>
      </c>
      <c r="O46" s="5" t="s">
        <v>277</v>
      </c>
    </row>
    <row r="47" spans="1:15" x14ac:dyDescent="0.2">
      <c r="A47" s="5" t="s">
        <v>408</v>
      </c>
      <c r="B47" s="5" t="s">
        <v>409</v>
      </c>
      <c r="C47" s="5" t="s">
        <v>410</v>
      </c>
      <c r="D47" s="5">
        <v>47</v>
      </c>
      <c r="E47" s="5">
        <f>VLOOKUP(B47,[1]综合测评!$B$5:$M$53,12,0)</f>
        <v>73.809400000000011</v>
      </c>
      <c r="F47" s="5">
        <f>VLOOKUP(B47,[5]综合测评!$B$4:$N$64,13,0)</f>
        <v>70.61334857142856</v>
      </c>
      <c r="G47" s="5">
        <f>VLOOKUP(B47,[6]综合测评!$B$4:$M$62,12,0)</f>
        <v>79.609448275862079</v>
      </c>
      <c r="H47" s="5">
        <f>E47+F47+G47</f>
        <v>224.03219684729066</v>
      </c>
      <c r="I47" s="5">
        <v>45</v>
      </c>
      <c r="J47" s="5">
        <f>I47+D47</f>
        <v>92</v>
      </c>
      <c r="K47" s="5">
        <v>46</v>
      </c>
      <c r="L47" s="5" t="s">
        <v>11</v>
      </c>
      <c r="M47" s="5" t="s">
        <v>12</v>
      </c>
      <c r="N47" s="5" t="s">
        <v>272</v>
      </c>
      <c r="O47" s="5" t="s">
        <v>277</v>
      </c>
    </row>
    <row r="48" spans="1:15" x14ac:dyDescent="0.2">
      <c r="A48" s="5" t="s">
        <v>399</v>
      </c>
      <c r="B48" s="5" t="s">
        <v>400</v>
      </c>
      <c r="C48" s="5" t="s">
        <v>401</v>
      </c>
      <c r="D48" s="6">
        <v>44</v>
      </c>
      <c r="E48" s="5">
        <f>VLOOKUP(B48,[4]大一学年!$B$4:$L$51,11,0)</f>
        <v>68.618965517241406</v>
      </c>
      <c r="F48" s="5">
        <f>VLOOKUP(B48,[5]综合测评!$B$4:$N$64,13,0)</f>
        <v>72.14212307686401</v>
      </c>
      <c r="G48" s="5">
        <f>VLOOKUP(B48,[6]综合测评!$B$4:$M$62,12,0)</f>
        <v>73.966965517241391</v>
      </c>
      <c r="H48" s="5">
        <f>E48+F48+G48</f>
        <v>214.72805411134681</v>
      </c>
      <c r="I48" s="5">
        <v>49</v>
      </c>
      <c r="J48" s="5">
        <f>I48+D48</f>
        <v>93</v>
      </c>
      <c r="K48" s="5">
        <v>47</v>
      </c>
      <c r="L48" s="5" t="s">
        <v>11</v>
      </c>
      <c r="M48" s="5" t="s">
        <v>12</v>
      </c>
      <c r="N48" s="5" t="s">
        <v>272</v>
      </c>
      <c r="O48" s="5" t="s">
        <v>273</v>
      </c>
    </row>
    <row r="49" spans="1:15" x14ac:dyDescent="0.2">
      <c r="A49" s="5" t="s">
        <v>405</v>
      </c>
      <c r="B49" s="5" t="s">
        <v>406</v>
      </c>
      <c r="C49" s="5" t="s">
        <v>407</v>
      </c>
      <c r="D49" s="6">
        <v>46</v>
      </c>
      <c r="E49" s="5">
        <f>VLOOKUP(B49,[1]综合测评!$B$5:$M$53,12,0)</f>
        <v>73.41</v>
      </c>
      <c r="F49" s="5">
        <f>VLOOKUP(B49,[5]综合测评!$B$4:$N$64,13,0)</f>
        <v>69.358177777920005</v>
      </c>
      <c r="G49" s="5">
        <f>VLOOKUP(B49,[6]综合测评!$B$4:$M$62,12,0)</f>
        <v>78.567931034482754</v>
      </c>
      <c r="H49" s="5">
        <f>E49+F49+G49</f>
        <v>221.33610881240276</v>
      </c>
      <c r="I49" s="5">
        <v>47</v>
      </c>
      <c r="J49" s="5">
        <f>I49+D49</f>
        <v>93</v>
      </c>
      <c r="K49" s="5">
        <v>48</v>
      </c>
      <c r="L49" s="5" t="s">
        <v>11</v>
      </c>
      <c r="M49" s="5" t="s">
        <v>12</v>
      </c>
      <c r="N49" s="5" t="s">
        <v>272</v>
      </c>
      <c r="O49" s="5" t="s">
        <v>273</v>
      </c>
    </row>
    <row r="50" spans="1:15" s="15" customFormat="1" x14ac:dyDescent="0.2">
      <c r="A50" s="5" t="s">
        <v>417</v>
      </c>
      <c r="B50" s="5" t="s">
        <v>418</v>
      </c>
      <c r="C50" s="5" t="s">
        <v>141</v>
      </c>
      <c r="D50" s="6">
        <v>50</v>
      </c>
      <c r="E50" s="5">
        <f>VLOOKUP(B50,[4]大一学年!$B$4:$L$51,11,0)</f>
        <v>72.970965517241396</v>
      </c>
      <c r="F50" s="5">
        <f>VLOOKUP(B50,[5]综合测评!$B$4:$N$64,13,0)</f>
        <v>71.126355555583999</v>
      </c>
      <c r="G50" s="5">
        <f>VLOOKUP(B50,[6]综合测评!$B$4:$M$62,12,0)</f>
        <v>72.04979310344828</v>
      </c>
      <c r="H50" s="5">
        <f>E50+F50+G50</f>
        <v>216.14711417627367</v>
      </c>
      <c r="I50" s="5">
        <v>48</v>
      </c>
      <c r="J50" s="5">
        <f>I50+D50</f>
        <v>98</v>
      </c>
      <c r="K50" s="5">
        <v>49</v>
      </c>
      <c r="L50" s="5" t="s">
        <v>11</v>
      </c>
      <c r="M50" s="5" t="s">
        <v>12</v>
      </c>
      <c r="N50" s="5" t="s">
        <v>272</v>
      </c>
      <c r="O50" s="5" t="s">
        <v>273</v>
      </c>
    </row>
    <row r="51" spans="1:15" x14ac:dyDescent="0.2">
      <c r="A51" s="5" t="s">
        <v>414</v>
      </c>
      <c r="B51" s="5" t="s">
        <v>415</v>
      </c>
      <c r="C51" s="5" t="s">
        <v>416</v>
      </c>
      <c r="D51" s="5">
        <v>49</v>
      </c>
      <c r="E51" s="5">
        <f>VLOOKUP(B51,[4]大一学年!$B$4:$L$51,11,0)</f>
        <v>70.808965517241404</v>
      </c>
      <c r="F51" s="5">
        <f>VLOOKUP(B51,[5]综合测评!$B$4:$N$64,13,0)</f>
        <v>67.875919999999994</v>
      </c>
      <c r="G51" s="5">
        <f>VLOOKUP(B51,[6]综合测评!$B$4:$M$62,12,0)</f>
        <v>74.923448275862071</v>
      </c>
      <c r="H51" s="5">
        <f>E51+F51+G51</f>
        <v>213.6083337931035</v>
      </c>
      <c r="I51" s="5">
        <v>52</v>
      </c>
      <c r="J51" s="5">
        <f>I51+D51</f>
        <v>101</v>
      </c>
      <c r="K51" s="5">
        <v>50</v>
      </c>
      <c r="L51" s="5" t="s">
        <v>11</v>
      </c>
      <c r="M51" s="5" t="s">
        <v>12</v>
      </c>
      <c r="N51" s="5" t="s">
        <v>272</v>
      </c>
      <c r="O51" s="5" t="s">
        <v>277</v>
      </c>
    </row>
    <row r="52" spans="1:15" x14ac:dyDescent="0.2">
      <c r="A52" s="5" t="s">
        <v>419</v>
      </c>
      <c r="B52" s="5" t="s">
        <v>420</v>
      </c>
      <c r="C52" s="5" t="s">
        <v>421</v>
      </c>
      <c r="D52" s="5">
        <v>51</v>
      </c>
      <c r="E52" s="5">
        <f>VLOOKUP(B52,[1]综合测评!$B$5:$M$53,12,0)</f>
        <v>70.75</v>
      </c>
      <c r="F52" s="5">
        <f>VLOOKUP(B52,[5]综合测评!$B$4:$N$64,13,0)</f>
        <v>67.399757538816004</v>
      </c>
      <c r="G52" s="5">
        <f>VLOOKUP(B52,[6]综合测评!$B$4:$M$62,12,0)</f>
        <v>75.361448275862074</v>
      </c>
      <c r="H52" s="5">
        <f>E52+F52+G52</f>
        <v>213.51120581467808</v>
      </c>
      <c r="I52" s="5">
        <v>53</v>
      </c>
      <c r="J52" s="5">
        <f>I52+D52</f>
        <v>104</v>
      </c>
      <c r="K52" s="5">
        <v>51</v>
      </c>
      <c r="L52" s="5" t="s">
        <v>11</v>
      </c>
      <c r="M52" s="5" t="s">
        <v>12</v>
      </c>
      <c r="N52" s="5" t="s">
        <v>272</v>
      </c>
      <c r="O52" s="5" t="s">
        <v>273</v>
      </c>
    </row>
    <row r="53" spans="1:15" x14ac:dyDescent="0.2">
      <c r="A53" s="5" t="s">
        <v>425</v>
      </c>
      <c r="B53" s="5" t="s">
        <v>426</v>
      </c>
      <c r="C53" s="5" t="s">
        <v>427</v>
      </c>
      <c r="D53" s="5">
        <v>53</v>
      </c>
      <c r="E53" s="5">
        <f>VLOOKUP(B53,[1]综合测评!$B$5:$M$53,12,0)</f>
        <v>73.11</v>
      </c>
      <c r="F53" s="5">
        <f>VLOOKUP(B53,[5]综合测评!$B$4:$N$64,13,0)</f>
        <v>69.292096000255995</v>
      </c>
      <c r="G53" s="5">
        <f>VLOOKUP(B53,[6]综合测评!$B$4:$M$62,12,0)</f>
        <v>72.25862068965516</v>
      </c>
      <c r="H53" s="5">
        <f>E53+F53+G53</f>
        <v>214.66071668991117</v>
      </c>
      <c r="I53" s="5">
        <v>51</v>
      </c>
      <c r="J53" s="5">
        <f>I53+D53</f>
        <v>104</v>
      </c>
      <c r="K53" s="5">
        <v>52</v>
      </c>
      <c r="L53" s="5" t="s">
        <v>11</v>
      </c>
      <c r="M53" s="5" t="s">
        <v>12</v>
      </c>
      <c r="N53" s="5" t="s">
        <v>272</v>
      </c>
      <c r="O53" s="5" t="s">
        <v>273</v>
      </c>
    </row>
    <row r="54" spans="1:15" x14ac:dyDescent="0.2">
      <c r="A54" s="5" t="s">
        <v>434</v>
      </c>
      <c r="B54" s="5" t="s">
        <v>435</v>
      </c>
      <c r="C54" s="5" t="s">
        <v>436</v>
      </c>
      <c r="D54" s="6">
        <v>56</v>
      </c>
      <c r="E54" s="5">
        <f>VLOOKUP(B54,[1]综合测评!$B$5:$M$53,12,0)</f>
        <v>70.012199999999993</v>
      </c>
      <c r="F54" s="5">
        <f>VLOOKUP(B54,[5]综合测评!$B$4:$N$64,13,0)</f>
        <v>66.092285714285708</v>
      </c>
      <c r="G54" s="5">
        <f>VLOOKUP(B54,[6]综合测评!$B$4:$M$62,12,0)</f>
        <v>78.581448275862073</v>
      </c>
      <c r="H54" s="5">
        <f>E54+F54+G54</f>
        <v>214.68593399014779</v>
      </c>
      <c r="I54" s="5">
        <v>50</v>
      </c>
      <c r="J54" s="5">
        <f>I54+D54</f>
        <v>106</v>
      </c>
      <c r="K54" s="5">
        <v>53</v>
      </c>
      <c r="L54" s="5" t="s">
        <v>11</v>
      </c>
      <c r="M54" s="5" t="s">
        <v>12</v>
      </c>
      <c r="N54" s="5" t="s">
        <v>272</v>
      </c>
      <c r="O54" s="5" t="s">
        <v>277</v>
      </c>
    </row>
    <row r="55" spans="1:15" x14ac:dyDescent="0.2">
      <c r="A55" s="5" t="s">
        <v>422</v>
      </c>
      <c r="B55" s="5" t="s">
        <v>423</v>
      </c>
      <c r="C55" s="5" t="s">
        <v>424</v>
      </c>
      <c r="D55" s="6">
        <v>52</v>
      </c>
      <c r="E55" s="5">
        <f>VLOOKUP(B55,[1]综合测评!$B$5:$M$53,12,0)</f>
        <v>60.96</v>
      </c>
      <c r="F55" s="5">
        <f>VLOOKUP(B55,[5]综合测评!$B$4:$N$64,13,0)</f>
        <v>68.514088888831992</v>
      </c>
      <c r="G55" s="5">
        <f>VLOOKUP(B55,[6]综合测评!$B$4:$M$62,12,0)</f>
        <v>71.011931034482743</v>
      </c>
      <c r="H55" s="5">
        <f>E55+F55+G55</f>
        <v>200.48601992331476</v>
      </c>
      <c r="I55" s="5">
        <v>57</v>
      </c>
      <c r="J55" s="5">
        <f>I55+D55</f>
        <v>109</v>
      </c>
      <c r="K55" s="5">
        <v>54</v>
      </c>
      <c r="L55" s="5" t="s">
        <v>11</v>
      </c>
      <c r="M55" s="5" t="s">
        <v>12</v>
      </c>
      <c r="N55" s="5" t="s">
        <v>272</v>
      </c>
      <c r="O55" s="5" t="s">
        <v>273</v>
      </c>
    </row>
    <row r="56" spans="1:15" x14ac:dyDescent="0.2">
      <c r="A56" s="5" t="s">
        <v>428</v>
      </c>
      <c r="B56" s="5" t="s">
        <v>429</v>
      </c>
      <c r="C56" s="5" t="s">
        <v>430</v>
      </c>
      <c r="D56" s="6">
        <v>54</v>
      </c>
      <c r="E56" s="5">
        <f>VLOOKUP(B56,[1]综合测评!$B$5:$M$53,12,0)</f>
        <v>71.88000000000001</v>
      </c>
      <c r="F56" s="5">
        <f>VLOOKUP(B56,[5]综合测评!$B$4:$N$64,13,0)</f>
        <v>58.410646153727996</v>
      </c>
      <c r="G56" s="5">
        <f>VLOOKUP(B56,[6]综合测评!$B$4:$M$62,12,0)</f>
        <v>73.74855172413794</v>
      </c>
      <c r="H56" s="5">
        <f>E56+F56+G56</f>
        <v>204.03919787786594</v>
      </c>
      <c r="I56" s="5">
        <v>56</v>
      </c>
      <c r="J56" s="5">
        <f>I56+D56</f>
        <v>110</v>
      </c>
      <c r="K56" s="5">
        <v>55</v>
      </c>
      <c r="L56" s="5" t="s">
        <v>11</v>
      </c>
      <c r="M56" s="5" t="s">
        <v>12</v>
      </c>
      <c r="N56" s="5" t="s">
        <v>272</v>
      </c>
      <c r="O56" s="5" t="s">
        <v>273</v>
      </c>
    </row>
    <row r="57" spans="1:15" x14ac:dyDescent="0.2">
      <c r="A57" s="5" t="s">
        <v>431</v>
      </c>
      <c r="B57" s="5" t="s">
        <v>432</v>
      </c>
      <c r="C57" s="5" t="s">
        <v>433</v>
      </c>
      <c r="D57" s="5">
        <v>55</v>
      </c>
      <c r="E57" s="5">
        <f>VLOOKUP(B57,[1]综合测评!$B$5:$M$53,12,0)</f>
        <v>71.97999999999999</v>
      </c>
      <c r="F57" s="5">
        <f>VLOOKUP(B57,[5]综合测评!$B$4:$N$64,13,0)</f>
        <v>63.902266666751999</v>
      </c>
      <c r="G57" s="5">
        <f>VLOOKUP(B57,[6]综合测评!$B$4:$M$62,12,0)</f>
        <v>72.438689655172425</v>
      </c>
      <c r="H57" s="5">
        <f>E57+F57+G57</f>
        <v>208.32095632192443</v>
      </c>
      <c r="I57" s="5">
        <v>55</v>
      </c>
      <c r="J57" s="5">
        <f>I57+D57</f>
        <v>110</v>
      </c>
      <c r="K57" s="5">
        <v>56</v>
      </c>
      <c r="L57" s="5" t="s">
        <v>11</v>
      </c>
      <c r="M57" s="5" t="s">
        <v>12</v>
      </c>
      <c r="N57" s="5" t="s">
        <v>272</v>
      </c>
      <c r="O57" s="5" t="s">
        <v>273</v>
      </c>
    </row>
    <row r="58" spans="1:15" x14ac:dyDescent="0.2">
      <c r="A58" s="5" t="s">
        <v>437</v>
      </c>
      <c r="B58" s="5" t="s">
        <v>438</v>
      </c>
      <c r="C58" s="5" t="s">
        <v>439</v>
      </c>
      <c r="D58" s="5">
        <v>57</v>
      </c>
      <c r="E58" s="5">
        <f>VLOOKUP(B58,[1]综合测评!$B$5:$M$53,12,0)</f>
        <v>67.456800000000001</v>
      </c>
      <c r="F58" s="5">
        <f>VLOOKUP(B58,[5]综合测评!$B$4:$N$64,13,0)</f>
        <v>63.331428571428567</v>
      </c>
      <c r="G58" s="5">
        <f>VLOOKUP(B58,[6]综合测评!$B$4:$M$62,12,0)</f>
        <v>77.923448275862057</v>
      </c>
      <c r="H58" s="5">
        <f>E58+F58+G58</f>
        <v>208.71167684729062</v>
      </c>
      <c r="I58" s="5">
        <v>54</v>
      </c>
      <c r="J58" s="5">
        <f>I58+D58</f>
        <v>111</v>
      </c>
      <c r="K58" s="5">
        <v>57</v>
      </c>
      <c r="L58" s="5" t="s">
        <v>11</v>
      </c>
      <c r="M58" s="5" t="s">
        <v>12</v>
      </c>
      <c r="N58" s="5" t="s">
        <v>272</v>
      </c>
      <c r="O58" s="5" t="s">
        <v>277</v>
      </c>
    </row>
    <row r="59" spans="1:15" x14ac:dyDescent="0.2">
      <c r="A59" s="5" t="s">
        <v>440</v>
      </c>
      <c r="B59" s="5" t="s">
        <v>441</v>
      </c>
      <c r="C59" s="5" t="s">
        <v>442</v>
      </c>
      <c r="D59" s="6">
        <v>58</v>
      </c>
      <c r="E59" s="5">
        <f>VLOOKUP(B59,[1]综合测评!$B$5:$M$53,12,0)</f>
        <v>59.082000000000001</v>
      </c>
      <c r="F59" s="5">
        <f>VLOOKUP(B59,[5]综合测评!$B$4:$N$64,13,0)</f>
        <v>65.008560000000003</v>
      </c>
      <c r="G59" s="5">
        <f>VLOOKUP(B59,[6]综合测评!$B$4:$M$62,12,0)</f>
        <v>72.99744827586207</v>
      </c>
      <c r="H59" s="5">
        <f>E59+F59+G59</f>
        <v>197.08800827586208</v>
      </c>
      <c r="I59" s="5">
        <v>58</v>
      </c>
      <c r="J59" s="5">
        <f>I59+D59</f>
        <v>116</v>
      </c>
      <c r="K59" s="5">
        <v>58</v>
      </c>
      <c r="L59" s="5" t="s">
        <v>11</v>
      </c>
      <c r="M59" s="5" t="s">
        <v>12</v>
      </c>
      <c r="N59" s="5" t="s">
        <v>272</v>
      </c>
      <c r="O59" s="5" t="s">
        <v>277</v>
      </c>
    </row>
    <row r="60" spans="1:15" x14ac:dyDescent="0.2">
      <c r="A60" s="5" t="s">
        <v>443</v>
      </c>
      <c r="B60" s="5" t="s">
        <v>444</v>
      </c>
      <c r="C60" s="5" t="s">
        <v>445</v>
      </c>
      <c r="D60" s="5">
        <v>59</v>
      </c>
      <c r="E60" s="5">
        <f>VLOOKUP(B60,[1]综合测评!$B$5:$M$53,12,0)</f>
        <v>66.760000000000005</v>
      </c>
      <c r="F60" s="5">
        <f>VLOOKUP(B60,[5]综合测评!$B$4:$N$64,13,0)</f>
        <v>61.147515076863996</v>
      </c>
      <c r="G60" s="5">
        <f>VLOOKUP(B60,[6]综合测评!$B$4:$M$62,12,0)</f>
        <v>68.091862068965526</v>
      </c>
      <c r="H60" s="5">
        <f>E60+F60+G60</f>
        <v>195.99937714582953</v>
      </c>
      <c r="I60" s="5">
        <v>60</v>
      </c>
      <c r="J60" s="5">
        <f>I60+D60</f>
        <v>119</v>
      </c>
      <c r="K60" s="5">
        <v>59</v>
      </c>
      <c r="L60" s="5" t="s">
        <v>11</v>
      </c>
      <c r="M60" s="5" t="s">
        <v>12</v>
      </c>
      <c r="N60" s="5" t="s">
        <v>272</v>
      </c>
      <c r="O60" s="5" t="s">
        <v>273</v>
      </c>
    </row>
    <row r="61" spans="1:15" x14ac:dyDescent="0.2">
      <c r="A61" s="5" t="s">
        <v>446</v>
      </c>
      <c r="B61" s="5" t="s">
        <v>447</v>
      </c>
      <c r="C61" s="5" t="s">
        <v>448</v>
      </c>
      <c r="D61" s="6">
        <v>60</v>
      </c>
      <c r="E61" s="5">
        <f>VLOOKUP(B61,[1]综合测评!$B$5:$M$53,12,0)</f>
        <v>66.124600000000001</v>
      </c>
      <c r="F61" s="5">
        <f>VLOOKUP(B61,[5]综合测评!$B$4:$N$64,13,0)</f>
        <v>62.272182857142845</v>
      </c>
      <c r="G61" s="5">
        <f>VLOOKUP(B61,[6]综合测评!$B$4:$M$62,12,0)</f>
        <v>68.48344827586206</v>
      </c>
      <c r="H61" s="5">
        <f>E61+F61+G61</f>
        <v>196.88023113300491</v>
      </c>
      <c r="I61" s="5">
        <v>59</v>
      </c>
      <c r="J61" s="5">
        <f>I61+D61</f>
        <v>119</v>
      </c>
      <c r="K61" s="5">
        <v>60</v>
      </c>
      <c r="L61" s="5" t="s">
        <v>11</v>
      </c>
      <c r="M61" s="5" t="s">
        <v>12</v>
      </c>
      <c r="N61" s="5" t="s">
        <v>272</v>
      </c>
      <c r="O61" s="5" t="s">
        <v>277</v>
      </c>
    </row>
  </sheetData>
  <autoFilter ref="K1:K61" xr:uid="{F8BCC6C1-4DA7-4013-9EF9-BC12CDD54411}">
    <sortState xmlns:xlrd2="http://schemas.microsoft.com/office/spreadsheetml/2017/richdata2" ref="A2:O61">
      <sortCondition ref="K1:K61"/>
    </sortState>
  </autoFilter>
  <sortState xmlns:xlrd2="http://schemas.microsoft.com/office/spreadsheetml/2017/richdata2" ref="A2:O61">
    <sortCondition ref="K1:K61"/>
  </sortState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ACE52-2973-473A-8E54-47C4F3B9DEDA}">
  <dimension ref="A1:O41"/>
  <sheetViews>
    <sheetView zoomScaleNormal="100" workbookViewId="0">
      <selection activeCell="A35" sqref="A35:XFD36"/>
    </sheetView>
  </sheetViews>
  <sheetFormatPr defaultRowHeight="14.25" x14ac:dyDescent="0.2"/>
  <cols>
    <col min="1" max="1" width="22.875" customWidth="1"/>
    <col min="2" max="2" width="16.375" customWidth="1"/>
    <col min="3" max="3" width="24.5" customWidth="1"/>
    <col min="4" max="4" width="17.5" customWidth="1"/>
    <col min="5" max="5" width="16.875" customWidth="1"/>
    <col min="6" max="6" width="16.625" customWidth="1"/>
    <col min="7" max="7" width="17.125" customWidth="1"/>
    <col min="8" max="8" width="22.125" customWidth="1"/>
    <col min="9" max="9" width="16.5" customWidth="1"/>
    <col min="10" max="10" width="15.875" customWidth="1"/>
    <col min="11" max="11" width="16" customWidth="1"/>
    <col min="12" max="12" width="18.5" customWidth="1"/>
    <col min="13" max="13" width="33.375" customWidth="1"/>
    <col min="14" max="14" width="38" customWidth="1"/>
  </cols>
  <sheetData>
    <row r="1" spans="1:15" x14ac:dyDescent="0.2">
      <c r="A1" s="1" t="s">
        <v>0</v>
      </c>
      <c r="B1" s="4" t="s">
        <v>1</v>
      </c>
      <c r="C1" s="4" t="s">
        <v>2</v>
      </c>
      <c r="D1" s="4" t="s">
        <v>3</v>
      </c>
      <c r="E1" s="7" t="s">
        <v>853</v>
      </c>
      <c r="F1" s="7" t="s">
        <v>854</v>
      </c>
      <c r="G1" s="7" t="s">
        <v>855</v>
      </c>
      <c r="H1" s="7" t="s">
        <v>856</v>
      </c>
      <c r="I1" s="7" t="s">
        <v>857</v>
      </c>
      <c r="J1" s="7" t="s">
        <v>860</v>
      </c>
      <c r="K1" s="7" t="s">
        <v>861</v>
      </c>
      <c r="L1" s="4" t="s">
        <v>4</v>
      </c>
      <c r="M1" s="4" t="s">
        <v>5</v>
      </c>
      <c r="N1" s="4" t="s">
        <v>6</v>
      </c>
      <c r="O1" s="4" t="s">
        <v>7</v>
      </c>
    </row>
    <row r="2" spans="1:15" x14ac:dyDescent="0.2">
      <c r="A2" s="5" t="s">
        <v>449</v>
      </c>
      <c r="B2" s="5" t="s">
        <v>450</v>
      </c>
      <c r="C2" s="5" t="s">
        <v>451</v>
      </c>
      <c r="D2" s="5" t="s">
        <v>9</v>
      </c>
      <c r="E2" s="5">
        <v>94.9358</v>
      </c>
      <c r="F2" s="5">
        <f>VLOOKUP(B2,[7]综合测评!$B$4:$M$41,12,0)</f>
        <v>113.39400000000001</v>
      </c>
      <c r="G2" s="5">
        <f>VLOOKUP(B2,[8]综合测评!$B$4:$M$43,12,0)</f>
        <v>128.36099999999999</v>
      </c>
      <c r="H2" s="8">
        <f t="shared" ref="H2:H9" si="0">E2+F2+G2</f>
        <v>336.69079999999997</v>
      </c>
      <c r="I2" s="5">
        <v>1</v>
      </c>
      <c r="J2" s="5">
        <f t="shared" ref="J2:J41" si="1">D2+I2</f>
        <v>2</v>
      </c>
      <c r="K2" s="5">
        <v>1</v>
      </c>
      <c r="L2" s="5" t="s">
        <v>12</v>
      </c>
      <c r="M2" s="5" t="s">
        <v>452</v>
      </c>
      <c r="N2" s="5" t="s">
        <v>453</v>
      </c>
    </row>
    <row r="3" spans="1:15" x14ac:dyDescent="0.2">
      <c r="A3" s="5" t="s">
        <v>454</v>
      </c>
      <c r="B3" s="5" t="s">
        <v>455</v>
      </c>
      <c r="C3" s="5" t="s">
        <v>456</v>
      </c>
      <c r="D3" s="5" t="s">
        <v>10</v>
      </c>
      <c r="E3" s="5">
        <f>VLOOKUP(B3,[1]综合测评!$B$108:$M$136,12,0)</f>
        <v>91.360000000000014</v>
      </c>
      <c r="F3" s="5">
        <f>VLOOKUP(B3,[7]综合测评!$B$4:$M$41,12,0)</f>
        <v>97.614999999999995</v>
      </c>
      <c r="G3" s="5">
        <f>VLOOKUP(B3,[8]综合测评!$B$4:$M$43,12,0)</f>
        <v>126.873</v>
      </c>
      <c r="H3" s="8">
        <f t="shared" si="0"/>
        <v>315.84800000000001</v>
      </c>
      <c r="I3" s="5">
        <v>3</v>
      </c>
      <c r="J3" s="5">
        <f t="shared" si="1"/>
        <v>5</v>
      </c>
      <c r="K3" s="5">
        <v>2</v>
      </c>
      <c r="L3" s="5" t="s">
        <v>12</v>
      </c>
      <c r="M3" s="5" t="s">
        <v>452</v>
      </c>
      <c r="N3" s="5" t="s">
        <v>453</v>
      </c>
    </row>
    <row r="4" spans="1:15" x14ac:dyDescent="0.2">
      <c r="A4" s="5" t="s">
        <v>460</v>
      </c>
      <c r="B4" s="5" t="s">
        <v>461</v>
      </c>
      <c r="C4" s="5" t="s">
        <v>462</v>
      </c>
      <c r="D4" s="5" t="s">
        <v>28</v>
      </c>
      <c r="E4" s="5">
        <f>VLOOKUP(B4,[1]综合测评!$B$108:$M$136,12,0)</f>
        <v>91.73</v>
      </c>
      <c r="F4" s="5">
        <f>VLOOKUP(B4,[7]综合测评!$B$4:$M$41,12,0)</f>
        <v>100.94609090909091</v>
      </c>
      <c r="G4" s="5">
        <f>VLOOKUP(B4,[8]综合测评!$B$4:$M$43,12,0)</f>
        <v>133.34699999999998</v>
      </c>
      <c r="H4" s="8">
        <f t="shared" si="0"/>
        <v>326.02309090909091</v>
      </c>
      <c r="I4" s="5">
        <v>2</v>
      </c>
      <c r="J4" s="5">
        <f t="shared" si="1"/>
        <v>6</v>
      </c>
      <c r="K4" s="5">
        <v>3</v>
      </c>
      <c r="L4" s="5" t="s">
        <v>12</v>
      </c>
      <c r="M4" s="5" t="s">
        <v>452</v>
      </c>
      <c r="N4" s="5" t="s">
        <v>453</v>
      </c>
    </row>
    <row r="5" spans="1:15" x14ac:dyDescent="0.2">
      <c r="A5" s="5" t="s">
        <v>457</v>
      </c>
      <c r="B5" s="5" t="s">
        <v>458</v>
      </c>
      <c r="C5" s="5" t="s">
        <v>459</v>
      </c>
      <c r="D5" s="5" t="s">
        <v>22</v>
      </c>
      <c r="E5" s="5">
        <v>93.184799999999996</v>
      </c>
      <c r="F5" s="5">
        <f>VLOOKUP(B5,[7]综合测评!$B$4:$M$41,12,0)</f>
        <v>91.879600000000011</v>
      </c>
      <c r="G5" s="5">
        <f>VLOOKUP(B5,[8]综合测评!$B$4:$M$43,12,0)</f>
        <v>112.893</v>
      </c>
      <c r="H5" s="8">
        <f t="shared" si="0"/>
        <v>297.95740000000001</v>
      </c>
      <c r="I5" s="5">
        <v>5</v>
      </c>
      <c r="J5" s="5">
        <f t="shared" si="1"/>
        <v>8</v>
      </c>
      <c r="K5" s="5">
        <v>4</v>
      </c>
      <c r="L5" s="5" t="s">
        <v>12</v>
      </c>
      <c r="M5" s="5" t="s">
        <v>452</v>
      </c>
      <c r="N5" s="5" t="s">
        <v>453</v>
      </c>
    </row>
    <row r="6" spans="1:15" x14ac:dyDescent="0.2">
      <c r="A6" s="5" t="s">
        <v>475</v>
      </c>
      <c r="B6" s="5" t="s">
        <v>476</v>
      </c>
      <c r="C6" s="5" t="s">
        <v>477</v>
      </c>
      <c r="D6" s="5" t="s">
        <v>47</v>
      </c>
      <c r="E6" s="5">
        <f>VLOOKUP(B6,[1]综合测评!$B$108:$M$136,12,0)</f>
        <v>78.89</v>
      </c>
      <c r="F6" s="5">
        <f>VLOOKUP(B6,[7]综合测评!$B$4:$M$41,12,0)</f>
        <v>88.882000000000005</v>
      </c>
      <c r="G6" s="5">
        <f>VLOOKUP(B6,[8]综合测评!$B$4:$M$43,12,0)</f>
        <v>134.11500000000001</v>
      </c>
      <c r="H6" s="8">
        <f t="shared" si="0"/>
        <v>301.887</v>
      </c>
      <c r="I6" s="5">
        <v>4</v>
      </c>
      <c r="J6" s="5">
        <f t="shared" si="1"/>
        <v>14</v>
      </c>
      <c r="K6" s="5">
        <v>5</v>
      </c>
      <c r="L6" s="5" t="s">
        <v>12</v>
      </c>
      <c r="M6" s="5" t="s">
        <v>452</v>
      </c>
      <c r="N6" s="5" t="s">
        <v>453</v>
      </c>
    </row>
    <row r="7" spans="1:15" x14ac:dyDescent="0.2">
      <c r="A7" s="5" t="s">
        <v>467</v>
      </c>
      <c r="B7" s="5" t="s">
        <v>468</v>
      </c>
      <c r="C7" s="5" t="s">
        <v>469</v>
      </c>
      <c r="D7" s="5">
        <v>7</v>
      </c>
      <c r="E7" s="5">
        <v>87.847999999999999</v>
      </c>
      <c r="F7" s="5">
        <f>VLOOKUP(B7,[7]综合测评!$B$4:$M$41,12,0)</f>
        <v>93.713999999999984</v>
      </c>
      <c r="G7" s="5">
        <f>VLOOKUP(B7,[8]综合测评!$B$4:$M$43,12,0)</f>
        <v>82.516000000000005</v>
      </c>
      <c r="H7" s="8">
        <f t="shared" si="0"/>
        <v>264.07799999999997</v>
      </c>
      <c r="I7" s="5">
        <v>8</v>
      </c>
      <c r="J7" s="5">
        <f t="shared" si="1"/>
        <v>15</v>
      </c>
      <c r="K7" s="5">
        <v>6</v>
      </c>
      <c r="L7" s="5" t="s">
        <v>12</v>
      </c>
      <c r="M7" s="5" t="s">
        <v>452</v>
      </c>
      <c r="N7" s="5" t="s">
        <v>453</v>
      </c>
    </row>
    <row r="8" spans="1:15" x14ac:dyDescent="0.2">
      <c r="A8" s="5" t="s">
        <v>463</v>
      </c>
      <c r="B8" s="5" t="s">
        <v>464</v>
      </c>
      <c r="C8" s="5">
        <v>3.6394000000000002</v>
      </c>
      <c r="D8" s="5">
        <v>5</v>
      </c>
      <c r="E8" s="5">
        <f>VLOOKUP(B8,[4]大一学年!$B$4:$L$51,11,0)</f>
        <v>81.087999999999994</v>
      </c>
      <c r="F8" s="5">
        <f>VLOOKUP(B8,[7]综合测评!$B$4:$M$41,12,0)</f>
        <v>85.863249999999994</v>
      </c>
      <c r="G8" s="5">
        <f>VLOOKUP(B8,[8]综合测评!$B$4:$M$43,12,0)</f>
        <v>84.364000000000004</v>
      </c>
      <c r="H8" s="8">
        <f t="shared" si="0"/>
        <v>251.31524999999999</v>
      </c>
      <c r="I8" s="5">
        <v>12</v>
      </c>
      <c r="J8" s="5">
        <f t="shared" si="1"/>
        <v>17</v>
      </c>
      <c r="K8" s="5">
        <v>7</v>
      </c>
      <c r="L8" s="5" t="s">
        <v>12</v>
      </c>
      <c r="M8" s="5" t="s">
        <v>452</v>
      </c>
      <c r="N8" s="5" t="s">
        <v>453</v>
      </c>
    </row>
    <row r="9" spans="1:15" x14ac:dyDescent="0.2">
      <c r="A9" s="5" t="s">
        <v>472</v>
      </c>
      <c r="B9" s="5" t="s">
        <v>473</v>
      </c>
      <c r="C9" s="5" t="s">
        <v>474</v>
      </c>
      <c r="D9" s="5" t="s">
        <v>45</v>
      </c>
      <c r="E9" s="5">
        <f>VLOOKUP(B9,[1]综合测评!$B$108:$M$136,12,0)</f>
        <v>87.074999999999989</v>
      </c>
      <c r="F9" s="5">
        <f>VLOOKUP(B9,[7]综合测评!$B$4:$M$41,12,0)</f>
        <v>85.358999999999995</v>
      </c>
      <c r="G9" s="5">
        <f>VLOOKUP(B9,[8]综合测评!$B$4:$M$43,12,0)</f>
        <v>86.983999999999995</v>
      </c>
      <c r="H9" s="8">
        <f t="shared" si="0"/>
        <v>259.41799999999995</v>
      </c>
      <c r="I9" s="5">
        <v>9</v>
      </c>
      <c r="J9" s="5">
        <f t="shared" si="1"/>
        <v>18</v>
      </c>
      <c r="K9" s="5">
        <v>8</v>
      </c>
      <c r="L9" s="5" t="s">
        <v>12</v>
      </c>
      <c r="M9" s="5" t="s">
        <v>452</v>
      </c>
      <c r="N9" s="5" t="s">
        <v>453</v>
      </c>
    </row>
    <row r="10" spans="1:15" s="20" customFormat="1" x14ac:dyDescent="0.2">
      <c r="A10" s="17" t="s">
        <v>470</v>
      </c>
      <c r="B10" s="17" t="s">
        <v>471</v>
      </c>
      <c r="C10" s="18" t="s">
        <v>568</v>
      </c>
      <c r="D10" s="17">
        <v>8</v>
      </c>
      <c r="E10" s="5" t="s">
        <v>859</v>
      </c>
      <c r="F10" s="18" t="s">
        <v>859</v>
      </c>
      <c r="G10" s="17">
        <f>VLOOKUP(B10,[8]综合测评!$B$4:$M$43,12,0)</f>
        <v>85.924999999999997</v>
      </c>
      <c r="H10" s="19" t="s">
        <v>858</v>
      </c>
      <c r="I10" s="17">
        <v>11</v>
      </c>
      <c r="J10" s="17">
        <f t="shared" si="1"/>
        <v>19</v>
      </c>
      <c r="K10" s="5">
        <v>9</v>
      </c>
      <c r="L10" s="17" t="s">
        <v>12</v>
      </c>
      <c r="M10" s="17" t="s">
        <v>452</v>
      </c>
      <c r="N10" s="17" t="s">
        <v>453</v>
      </c>
    </row>
    <row r="11" spans="1:15" x14ac:dyDescent="0.2">
      <c r="A11" s="5" t="s">
        <v>484</v>
      </c>
      <c r="B11" s="5" t="s">
        <v>485</v>
      </c>
      <c r="C11" s="5" t="s">
        <v>486</v>
      </c>
      <c r="D11" s="5" t="s">
        <v>63</v>
      </c>
      <c r="E11" s="5">
        <f>VLOOKUP(B11,[1]综合测评!$B$108:$M$136,12,0)</f>
        <v>88.834999999999994</v>
      </c>
      <c r="F11" s="5">
        <f>VLOOKUP(B11,[7]综合测评!$B$4:$M$41,12,0)</f>
        <v>95.665999999999997</v>
      </c>
      <c r="G11" s="5">
        <f>VLOOKUP(B11,[8]综合测评!$B$4:$M$43,12,0)</f>
        <v>101.181</v>
      </c>
      <c r="H11" s="8">
        <f t="shared" ref="H11:H41" si="2">E11+F11+G11</f>
        <v>285.68199999999996</v>
      </c>
      <c r="I11" s="5">
        <v>6</v>
      </c>
      <c r="J11" s="5">
        <f t="shared" si="1"/>
        <v>19</v>
      </c>
      <c r="K11" s="5">
        <v>10</v>
      </c>
      <c r="L11" s="5" t="s">
        <v>12</v>
      </c>
      <c r="M11" s="5" t="s">
        <v>452</v>
      </c>
      <c r="N11" s="5" t="s">
        <v>453</v>
      </c>
    </row>
    <row r="12" spans="1:15" s="12" customFormat="1" x14ac:dyDescent="0.2">
      <c r="A12" s="5" t="s">
        <v>465</v>
      </c>
      <c r="B12" s="5" t="s">
        <v>466</v>
      </c>
      <c r="C12" s="5">
        <v>3.6391</v>
      </c>
      <c r="D12" s="5">
        <v>6</v>
      </c>
      <c r="E12" s="5">
        <f>VLOOKUP(B12,[1]综合测评!$B$108:$M$136,12,0)</f>
        <v>81.97999999999999</v>
      </c>
      <c r="F12" s="5">
        <f>VLOOKUP(B12,[7]综合测评!$B$4:$M$41,12,0)</f>
        <v>83.751636363636365</v>
      </c>
      <c r="G12" s="5">
        <f>VLOOKUP(B12,[8]综合测评!$B$4:$M$43,12,0)</f>
        <v>82.968000000000004</v>
      </c>
      <c r="H12" s="8">
        <f t="shared" si="2"/>
        <v>248.69963636363639</v>
      </c>
      <c r="I12" s="5">
        <v>14</v>
      </c>
      <c r="J12" s="5">
        <f t="shared" si="1"/>
        <v>20</v>
      </c>
      <c r="K12" s="5">
        <v>11</v>
      </c>
      <c r="L12" s="5" t="s">
        <v>12</v>
      </c>
      <c r="M12" s="5" t="s">
        <v>452</v>
      </c>
      <c r="N12" s="5" t="s">
        <v>453</v>
      </c>
      <c r="O12"/>
    </row>
    <row r="13" spans="1:15" x14ac:dyDescent="0.2">
      <c r="A13" s="5" t="s">
        <v>478</v>
      </c>
      <c r="B13" s="5" t="s">
        <v>479</v>
      </c>
      <c r="C13" s="5" t="s">
        <v>480</v>
      </c>
      <c r="D13" s="5" t="s">
        <v>53</v>
      </c>
      <c r="E13" s="5">
        <v>79.007999999999996</v>
      </c>
      <c r="F13" s="5">
        <f>VLOOKUP(B13,[7]综合测评!$B$4:$M$41,12,0)</f>
        <v>89.081999999999994</v>
      </c>
      <c r="G13" s="5">
        <f>VLOOKUP(B13,[8]综合测评!$B$4:$M$43,12,0)</f>
        <v>90.891000000000005</v>
      </c>
      <c r="H13" s="8">
        <f t="shared" si="2"/>
        <v>258.98099999999999</v>
      </c>
      <c r="I13" s="5">
        <v>10</v>
      </c>
      <c r="J13" s="5">
        <f t="shared" si="1"/>
        <v>21</v>
      </c>
      <c r="K13" s="5">
        <v>12</v>
      </c>
      <c r="L13" s="5" t="s">
        <v>12</v>
      </c>
      <c r="M13" s="5" t="s">
        <v>452</v>
      </c>
      <c r="N13" s="5" t="s">
        <v>453</v>
      </c>
    </row>
    <row r="14" spans="1:15" x14ac:dyDescent="0.2">
      <c r="A14" s="5" t="s">
        <v>490</v>
      </c>
      <c r="B14" s="5" t="s">
        <v>491</v>
      </c>
      <c r="C14" s="5" t="s">
        <v>492</v>
      </c>
      <c r="D14" s="5" t="s">
        <v>61</v>
      </c>
      <c r="E14" s="5">
        <f>VLOOKUP(B14,[1]综合测评!$B$108:$M$136,12,0)</f>
        <v>87.759999999999991</v>
      </c>
      <c r="F14" s="5">
        <f>VLOOKUP(B14,[7]综合测评!$B$4:$M$41,12,0)</f>
        <v>87.429000000000002</v>
      </c>
      <c r="G14" s="5">
        <f>VLOOKUP(B14,[8]综合测评!$B$4:$M$43,12,0)</f>
        <v>108.187</v>
      </c>
      <c r="H14" s="8">
        <f t="shared" si="2"/>
        <v>283.37599999999998</v>
      </c>
      <c r="I14" s="5">
        <v>7</v>
      </c>
      <c r="J14" s="5">
        <f t="shared" si="1"/>
        <v>22</v>
      </c>
      <c r="K14" s="5">
        <v>13</v>
      </c>
      <c r="L14" s="5" t="s">
        <v>12</v>
      </c>
      <c r="M14" s="5" t="s">
        <v>452</v>
      </c>
      <c r="N14" s="5" t="s">
        <v>453</v>
      </c>
    </row>
    <row r="15" spans="1:15" x14ac:dyDescent="0.2">
      <c r="A15" s="5" t="s">
        <v>481</v>
      </c>
      <c r="B15" s="5" t="s">
        <v>482</v>
      </c>
      <c r="C15" s="5" t="s">
        <v>483</v>
      </c>
      <c r="D15" s="5" t="s">
        <v>60</v>
      </c>
      <c r="E15" s="5">
        <f>VLOOKUP(B15,[1]综合测评!$B$108:$M$136,12,0)</f>
        <v>91.817000000000007</v>
      </c>
      <c r="F15" s="5">
        <f>VLOOKUP(B15,[7]综合测评!$B$4:$M$41,12,0)</f>
        <v>79.376090909090905</v>
      </c>
      <c r="G15" s="5">
        <f>VLOOKUP(B15,[8]综合测评!$B$4:$M$43,12,0)</f>
        <v>79.78</v>
      </c>
      <c r="H15" s="8">
        <f t="shared" si="2"/>
        <v>250.97309090909093</v>
      </c>
      <c r="I15" s="5">
        <v>13</v>
      </c>
      <c r="J15" s="5">
        <f t="shared" si="1"/>
        <v>25</v>
      </c>
      <c r="K15" s="5">
        <v>14</v>
      </c>
      <c r="L15" s="5" t="s">
        <v>12</v>
      </c>
      <c r="M15" s="5" t="s">
        <v>452</v>
      </c>
      <c r="N15" s="5" t="s">
        <v>453</v>
      </c>
    </row>
    <row r="16" spans="1:15" s="20" customFormat="1" x14ac:dyDescent="0.2">
      <c r="A16" s="17" t="s">
        <v>493</v>
      </c>
      <c r="B16" s="17" t="s">
        <v>494</v>
      </c>
      <c r="C16" s="17" t="s">
        <v>495</v>
      </c>
      <c r="D16" s="17" t="s">
        <v>70</v>
      </c>
      <c r="E16" s="5">
        <v>77.808000000000007</v>
      </c>
      <c r="F16" s="17">
        <f>VLOOKUP(B16,[7]综合测评!$B$4:$M$41,12,0)</f>
        <v>85.097999999999999</v>
      </c>
      <c r="G16" s="17">
        <f>VLOOKUP(B16,[8]综合测评!$B$4:$M$43,12,0)</f>
        <v>76.495000000000005</v>
      </c>
      <c r="H16" s="21">
        <f t="shared" si="2"/>
        <v>239.40100000000001</v>
      </c>
      <c r="I16" s="17">
        <v>16</v>
      </c>
      <c r="J16" s="17">
        <f t="shared" si="1"/>
        <v>32</v>
      </c>
      <c r="K16" s="17">
        <v>15</v>
      </c>
      <c r="L16" s="17" t="s">
        <v>12</v>
      </c>
      <c r="M16" s="17" t="s">
        <v>452</v>
      </c>
      <c r="N16" s="17" t="s">
        <v>453</v>
      </c>
    </row>
    <row r="17" spans="1:14" s="20" customFormat="1" x14ac:dyDescent="0.2">
      <c r="A17" s="17" t="s">
        <v>487</v>
      </c>
      <c r="B17" s="17" t="s">
        <v>488</v>
      </c>
      <c r="C17" s="17" t="s">
        <v>489</v>
      </c>
      <c r="D17" s="17" t="s">
        <v>69</v>
      </c>
      <c r="E17" s="5">
        <f>VLOOKUP(B17,[4]大一学年!$B$4:$L$51,11,0)</f>
        <v>77.262</v>
      </c>
      <c r="F17" s="17">
        <v>78.242994907999986</v>
      </c>
      <c r="G17" s="17">
        <f>VLOOKUP(B17,[8]综合测评!$B$4:$M$43,12,0)</f>
        <v>77.16</v>
      </c>
      <c r="H17" s="21">
        <f t="shared" si="2"/>
        <v>232.66499490799998</v>
      </c>
      <c r="I17" s="17">
        <v>20</v>
      </c>
      <c r="J17" s="17">
        <f t="shared" si="1"/>
        <v>34</v>
      </c>
      <c r="K17" s="17">
        <v>16</v>
      </c>
      <c r="L17" s="17" t="s">
        <v>12</v>
      </c>
      <c r="M17" s="17" t="s">
        <v>452</v>
      </c>
      <c r="N17" s="17" t="s">
        <v>453</v>
      </c>
    </row>
    <row r="18" spans="1:14" s="20" customFormat="1" x14ac:dyDescent="0.2">
      <c r="A18" s="17" t="s">
        <v>496</v>
      </c>
      <c r="B18" s="17" t="s">
        <v>497</v>
      </c>
      <c r="C18" s="17" t="s">
        <v>498</v>
      </c>
      <c r="D18" s="17" t="s">
        <v>79</v>
      </c>
      <c r="E18" s="5">
        <v>81.007999999999996</v>
      </c>
      <c r="F18" s="17">
        <f>VLOOKUP(B18,[7]综合测评!$B$4:$M$41,12,0)</f>
        <v>79.555181818181822</v>
      </c>
      <c r="G18" s="17">
        <f>VLOOKUP(B18,[8]综合测评!$B$4:$M$43,12,0)</f>
        <v>78.280999999999992</v>
      </c>
      <c r="H18" s="21">
        <f t="shared" si="2"/>
        <v>238.84418181818182</v>
      </c>
      <c r="I18" s="17">
        <v>17</v>
      </c>
      <c r="J18" s="17">
        <f t="shared" si="1"/>
        <v>34</v>
      </c>
      <c r="K18" s="17">
        <v>17</v>
      </c>
      <c r="L18" s="17" t="s">
        <v>12</v>
      </c>
      <c r="M18" s="17" t="s">
        <v>452</v>
      </c>
      <c r="N18" s="17" t="s">
        <v>453</v>
      </c>
    </row>
    <row r="19" spans="1:14" s="20" customFormat="1" x14ac:dyDescent="0.2">
      <c r="A19" s="17" t="s">
        <v>499</v>
      </c>
      <c r="B19" s="17" t="s">
        <v>500</v>
      </c>
      <c r="C19" s="17" t="s">
        <v>501</v>
      </c>
      <c r="D19" s="17" t="s">
        <v>83</v>
      </c>
      <c r="E19" s="5">
        <f>VLOOKUP(B19,[4]大一学年!$B$4:$L$51,11,0)</f>
        <v>76.587999999999994</v>
      </c>
      <c r="F19" s="17">
        <f>VLOOKUP(B19,[7]综合测评!$B$4:$M$41,12,0)</f>
        <v>77.069181818181818</v>
      </c>
      <c r="G19" s="17">
        <f>VLOOKUP(B19,[8]综合测评!$B$4:$M$43,12,0)</f>
        <v>80.185000000000002</v>
      </c>
      <c r="H19" s="21">
        <f t="shared" si="2"/>
        <v>233.84218181818181</v>
      </c>
      <c r="I19" s="17">
        <v>18</v>
      </c>
      <c r="J19" s="17">
        <f t="shared" si="1"/>
        <v>36</v>
      </c>
      <c r="K19" s="17">
        <v>18</v>
      </c>
      <c r="L19" s="17" t="s">
        <v>12</v>
      </c>
      <c r="M19" s="17" t="s">
        <v>452</v>
      </c>
      <c r="N19" s="17" t="s">
        <v>453</v>
      </c>
    </row>
    <row r="20" spans="1:14" s="20" customFormat="1" x14ac:dyDescent="0.2">
      <c r="A20" s="17" t="s">
        <v>508</v>
      </c>
      <c r="B20" s="17" t="s">
        <v>509</v>
      </c>
      <c r="C20" s="17" t="s">
        <v>510</v>
      </c>
      <c r="D20" s="17" t="s">
        <v>88</v>
      </c>
      <c r="E20" s="5">
        <f>VLOOKUP(B20,[1]综合测评!$B$108:$M$136,12,0)</f>
        <v>71.3</v>
      </c>
      <c r="F20" s="17">
        <f>VLOOKUP(B20,[7]综合测评!$B$4:$M$41,12,0)</f>
        <v>76.693636363636372</v>
      </c>
      <c r="G20" s="17">
        <f>VLOOKUP(B20,[8]综合测评!$B$4:$M$43,12,0)</f>
        <v>91.516999999999996</v>
      </c>
      <c r="H20" s="21">
        <f t="shared" si="2"/>
        <v>239.51063636363637</v>
      </c>
      <c r="I20" s="17">
        <v>15</v>
      </c>
      <c r="J20" s="17">
        <f t="shared" si="1"/>
        <v>36</v>
      </c>
      <c r="K20" s="17">
        <v>19</v>
      </c>
      <c r="L20" s="17" t="s">
        <v>12</v>
      </c>
      <c r="M20" s="17" t="s">
        <v>452</v>
      </c>
      <c r="N20" s="17" t="s">
        <v>453</v>
      </c>
    </row>
    <row r="21" spans="1:14" s="20" customFormat="1" x14ac:dyDescent="0.2">
      <c r="A21" s="17" t="s">
        <v>502</v>
      </c>
      <c r="B21" s="17" t="s">
        <v>503</v>
      </c>
      <c r="C21" s="17" t="s">
        <v>504</v>
      </c>
      <c r="D21" s="17" t="s">
        <v>87</v>
      </c>
      <c r="E21" s="5">
        <v>75.018000000000001</v>
      </c>
      <c r="F21" s="17">
        <f>VLOOKUP(B21,[7]综合测评!$B$4:$M$41,12,0)</f>
        <v>76.801181818181817</v>
      </c>
      <c r="G21" s="17">
        <f>VLOOKUP(B21,[8]综合测评!$B$4:$M$43,12,0)</f>
        <v>80.962000000000003</v>
      </c>
      <c r="H21" s="21">
        <f t="shared" si="2"/>
        <v>232.78118181818184</v>
      </c>
      <c r="I21" s="17">
        <v>19</v>
      </c>
      <c r="J21" s="17">
        <f t="shared" si="1"/>
        <v>38</v>
      </c>
      <c r="K21" s="17">
        <v>20</v>
      </c>
      <c r="L21" s="17" t="s">
        <v>12</v>
      </c>
      <c r="M21" s="17" t="s">
        <v>452</v>
      </c>
      <c r="N21" s="17" t="s">
        <v>453</v>
      </c>
    </row>
    <row r="22" spans="1:14" x14ac:dyDescent="0.2">
      <c r="A22" s="5" t="s">
        <v>505</v>
      </c>
      <c r="B22" s="5" t="s">
        <v>506</v>
      </c>
      <c r="C22" s="5" t="s">
        <v>507</v>
      </c>
      <c r="D22" s="5" t="s">
        <v>93</v>
      </c>
      <c r="E22" s="5">
        <f>VLOOKUP(B22,[1]综合测评!$B$108:$M$136,12,0)</f>
        <v>73.760000000000005</v>
      </c>
      <c r="F22" s="5">
        <f>VLOOKUP(B22,[7]综合测评!$B$4:$M$41,12,0)</f>
        <v>75.534909090909082</v>
      </c>
      <c r="G22" s="5">
        <f>VLOOKUP(B22,[8]综合测评!$B$4:$M$43,12,0)</f>
        <v>80.216999999999999</v>
      </c>
      <c r="H22" s="8">
        <f t="shared" si="2"/>
        <v>229.51190909090906</v>
      </c>
      <c r="I22" s="5">
        <v>21</v>
      </c>
      <c r="J22" s="5">
        <f t="shared" si="1"/>
        <v>41</v>
      </c>
      <c r="K22" s="5">
        <v>21</v>
      </c>
      <c r="L22" s="5" t="s">
        <v>12</v>
      </c>
      <c r="M22" s="5" t="s">
        <v>452</v>
      </c>
      <c r="N22" s="5" t="s">
        <v>453</v>
      </c>
    </row>
    <row r="23" spans="1:14" x14ac:dyDescent="0.2">
      <c r="A23" s="5" t="s">
        <v>514</v>
      </c>
      <c r="B23" s="5" t="s">
        <v>515</v>
      </c>
      <c r="C23" s="5" t="s">
        <v>516</v>
      </c>
      <c r="D23" s="5" t="s">
        <v>104</v>
      </c>
      <c r="E23" s="5">
        <f>VLOOKUP(B23,[1]综合测评!$B$108:$M$136,12,0)</f>
        <v>69.55</v>
      </c>
      <c r="F23" s="5">
        <f>VLOOKUP(B23,[7]综合测评!$B$4:$M$41,12,0)</f>
        <v>75.751636363636365</v>
      </c>
      <c r="G23" s="5">
        <f>VLOOKUP(B23,[8]综合测评!$B$4:$M$43,12,0)</f>
        <v>78.266999999999996</v>
      </c>
      <c r="H23" s="8">
        <f t="shared" si="2"/>
        <v>223.56863636363636</v>
      </c>
      <c r="I23" s="5">
        <v>23</v>
      </c>
      <c r="J23" s="5">
        <f t="shared" si="1"/>
        <v>46</v>
      </c>
      <c r="K23" s="5">
        <v>22</v>
      </c>
      <c r="L23" s="5" t="s">
        <v>12</v>
      </c>
      <c r="M23" s="5" t="s">
        <v>452</v>
      </c>
      <c r="N23" s="5" t="s">
        <v>453</v>
      </c>
    </row>
    <row r="24" spans="1:14" x14ac:dyDescent="0.2">
      <c r="A24" s="5" t="s">
        <v>511</v>
      </c>
      <c r="B24" s="5" t="s">
        <v>512</v>
      </c>
      <c r="C24" s="5" t="s">
        <v>513</v>
      </c>
      <c r="D24" s="5" t="s">
        <v>100</v>
      </c>
      <c r="E24" s="5">
        <f>VLOOKUP(B24,[1]综合测评!$B$108:$M$136,12,0)</f>
        <v>75.77</v>
      </c>
      <c r="F24" s="5">
        <f>VLOOKUP(B24,[7]综合测评!$B$4:$M$41,12,0)</f>
        <v>72.498909090909081</v>
      </c>
      <c r="G24" s="5">
        <f>VLOOKUP(B24,[8]综合测评!$B$4:$M$43,12,0)</f>
        <v>74.156000000000006</v>
      </c>
      <c r="H24" s="8">
        <f t="shared" si="2"/>
        <v>222.42490909090907</v>
      </c>
      <c r="I24" s="5">
        <v>25</v>
      </c>
      <c r="J24" s="5">
        <f t="shared" si="1"/>
        <v>47</v>
      </c>
      <c r="K24" s="5">
        <v>23</v>
      </c>
      <c r="L24" s="5" t="s">
        <v>12</v>
      </c>
      <c r="M24" s="5" t="s">
        <v>452</v>
      </c>
      <c r="N24" s="5" t="s">
        <v>453</v>
      </c>
    </row>
    <row r="25" spans="1:14" x14ac:dyDescent="0.2">
      <c r="A25" s="5" t="s">
        <v>526</v>
      </c>
      <c r="B25" s="5" t="s">
        <v>527</v>
      </c>
      <c r="C25" s="5" t="s">
        <v>528</v>
      </c>
      <c r="D25" s="5" t="s">
        <v>117</v>
      </c>
      <c r="E25" s="5">
        <f>VLOOKUP(B25,[4]大一学年!$B$4:$L$51,11,0)</f>
        <v>73.447999999999993</v>
      </c>
      <c r="F25" s="5">
        <f>VLOOKUP(B25,[7]综合测评!$B$4:$M$41,12,0)</f>
        <v>74.273181818181811</v>
      </c>
      <c r="G25" s="5">
        <f>VLOOKUP(B25,[8]综合测评!$B$4:$M$43,12,0)</f>
        <v>76.341999999999999</v>
      </c>
      <c r="H25" s="8">
        <f t="shared" si="2"/>
        <v>224.06318181818182</v>
      </c>
      <c r="I25" s="5">
        <v>22</v>
      </c>
      <c r="J25" s="5">
        <f t="shared" si="1"/>
        <v>49</v>
      </c>
      <c r="K25" s="5">
        <v>24</v>
      </c>
      <c r="L25" s="5" t="s">
        <v>12</v>
      </c>
      <c r="M25" s="5" t="s">
        <v>452</v>
      </c>
      <c r="N25" s="5" t="s">
        <v>453</v>
      </c>
    </row>
    <row r="26" spans="1:14" x14ac:dyDescent="0.2">
      <c r="A26" s="5" t="s">
        <v>517</v>
      </c>
      <c r="B26" s="5" t="s">
        <v>518</v>
      </c>
      <c r="C26" s="5" t="s">
        <v>519</v>
      </c>
      <c r="D26" s="5" t="s">
        <v>76</v>
      </c>
      <c r="E26" s="5">
        <f>VLOOKUP(B26,[1]综合测评!$B$108:$M$136,12,0)</f>
        <v>74.55</v>
      </c>
      <c r="F26" s="5">
        <f>VLOOKUP(B26,[7]综合测评!$B$4:$M$41,12,0)</f>
        <v>73.305272727272722</v>
      </c>
      <c r="G26" s="5">
        <f>VLOOKUP(B26,[8]综合测评!$B$4:$M$43,12,0)</f>
        <v>71.613</v>
      </c>
      <c r="H26" s="8">
        <f t="shared" si="2"/>
        <v>219.46827272727273</v>
      </c>
      <c r="I26" s="5">
        <v>27</v>
      </c>
      <c r="J26" s="5">
        <f t="shared" si="1"/>
        <v>51</v>
      </c>
      <c r="K26" s="5">
        <v>25</v>
      </c>
      <c r="L26" s="5" t="s">
        <v>12</v>
      </c>
      <c r="M26" s="5" t="s">
        <v>452</v>
      </c>
      <c r="N26" s="5" t="s">
        <v>453</v>
      </c>
    </row>
    <row r="27" spans="1:14" x14ac:dyDescent="0.2">
      <c r="A27" s="5" t="s">
        <v>520</v>
      </c>
      <c r="B27" s="5" t="s">
        <v>521</v>
      </c>
      <c r="C27" s="5" t="s">
        <v>522</v>
      </c>
      <c r="D27" s="5" t="s">
        <v>111</v>
      </c>
      <c r="E27" s="5">
        <f>VLOOKUP(B27,[1]综合测评!$B$108:$M$136,12,0)</f>
        <v>69.739999999999995</v>
      </c>
      <c r="F27" s="5">
        <f>VLOOKUP(B27,[7]综合测评!$B$4:$M$41,12,0)</f>
        <v>73.339636363636359</v>
      </c>
      <c r="G27" s="5">
        <f>VLOOKUP(B27,[8]综合测评!$B$4:$M$43,12,0)</f>
        <v>74.805999999999997</v>
      </c>
      <c r="H27" s="8">
        <f t="shared" si="2"/>
        <v>217.88563636363637</v>
      </c>
      <c r="I27" s="5">
        <v>28</v>
      </c>
      <c r="J27" s="5">
        <f t="shared" si="1"/>
        <v>53</v>
      </c>
      <c r="K27" s="5">
        <v>26</v>
      </c>
      <c r="L27" s="5" t="s">
        <v>12</v>
      </c>
      <c r="M27" s="5" t="s">
        <v>452</v>
      </c>
      <c r="N27" s="5" t="s">
        <v>453</v>
      </c>
    </row>
    <row r="28" spans="1:14" x14ac:dyDescent="0.2">
      <c r="A28" s="5" t="s">
        <v>529</v>
      </c>
      <c r="B28" s="5" t="s">
        <v>530</v>
      </c>
      <c r="C28" s="5" t="s">
        <v>531</v>
      </c>
      <c r="D28" s="5" t="s">
        <v>112</v>
      </c>
      <c r="E28" s="5">
        <f>VLOOKUP(B28,[1]综合测评!$B$108:$M$136,12,0)</f>
        <v>73.960000000000008</v>
      </c>
      <c r="F28" s="5">
        <f>VLOOKUP(B28,[7]综合测评!$B$4:$M$41,12,0)</f>
        <v>69.182909090909092</v>
      </c>
      <c r="G28" s="5">
        <f>VLOOKUP(B28,[8]综合测评!$B$4:$M$43,12,0)</f>
        <v>77.314000000000007</v>
      </c>
      <c r="H28" s="8">
        <f t="shared" si="2"/>
        <v>220.45690909090911</v>
      </c>
      <c r="I28" s="5">
        <v>26</v>
      </c>
      <c r="J28" s="5">
        <f t="shared" si="1"/>
        <v>54</v>
      </c>
      <c r="K28" s="5">
        <v>27</v>
      </c>
      <c r="L28" s="5" t="s">
        <v>12</v>
      </c>
      <c r="M28" s="5" t="s">
        <v>452</v>
      </c>
      <c r="N28" s="5" t="s">
        <v>453</v>
      </c>
    </row>
    <row r="29" spans="1:14" x14ac:dyDescent="0.2">
      <c r="A29" s="5" t="s">
        <v>538</v>
      </c>
      <c r="B29" s="5" t="s">
        <v>539</v>
      </c>
      <c r="C29" s="5" t="s">
        <v>540</v>
      </c>
      <c r="D29" s="5" t="s">
        <v>136</v>
      </c>
      <c r="E29" s="5">
        <v>83.007999999999996</v>
      </c>
      <c r="F29" s="5">
        <f>VLOOKUP(B29,[7]综合测评!$B$4:$M$41,12,0)</f>
        <v>68.372</v>
      </c>
      <c r="G29" s="5">
        <f>VLOOKUP(B29,[8]综合测评!$B$4:$M$43,12,0)</f>
        <v>71.295000000000002</v>
      </c>
      <c r="H29" s="8">
        <f t="shared" si="2"/>
        <v>222.67500000000001</v>
      </c>
      <c r="I29" s="5">
        <v>24</v>
      </c>
      <c r="J29" s="5">
        <f t="shared" si="1"/>
        <v>55</v>
      </c>
      <c r="K29" s="5">
        <v>28</v>
      </c>
      <c r="L29" s="5" t="s">
        <v>12</v>
      </c>
      <c r="M29" s="5" t="s">
        <v>452</v>
      </c>
      <c r="N29" s="5" t="s">
        <v>453</v>
      </c>
    </row>
    <row r="30" spans="1:14" x14ac:dyDescent="0.2">
      <c r="A30" s="5" t="s">
        <v>523</v>
      </c>
      <c r="B30" s="5" t="s">
        <v>524</v>
      </c>
      <c r="C30" s="5" t="s">
        <v>525</v>
      </c>
      <c r="D30" s="5" t="s">
        <v>113</v>
      </c>
      <c r="E30" s="5">
        <f>VLOOKUP(B30,[1]综合测评!$B$108:$M$136,12,0)</f>
        <v>71.7</v>
      </c>
      <c r="F30" s="5">
        <f>VLOOKUP(B30,[7]综合测评!$B$4:$M$41,12,0)</f>
        <v>69.123636363636351</v>
      </c>
      <c r="G30" s="5">
        <f>VLOOKUP(B30,[8]综合测评!$B$4:$M$43,12,0)</f>
        <v>73.394000000000005</v>
      </c>
      <c r="H30" s="8">
        <f t="shared" si="2"/>
        <v>214.21763636363636</v>
      </c>
      <c r="I30" s="5">
        <v>32</v>
      </c>
      <c r="J30" s="5">
        <f t="shared" si="1"/>
        <v>58</v>
      </c>
      <c r="K30" s="5">
        <v>29</v>
      </c>
      <c r="L30" s="5" t="s">
        <v>12</v>
      </c>
      <c r="M30" s="5" t="s">
        <v>452</v>
      </c>
      <c r="N30" s="5" t="s">
        <v>453</v>
      </c>
    </row>
    <row r="31" spans="1:14" x14ac:dyDescent="0.2">
      <c r="A31" s="5" t="s">
        <v>532</v>
      </c>
      <c r="B31" s="5" t="s">
        <v>533</v>
      </c>
      <c r="C31" s="5" t="s">
        <v>534</v>
      </c>
      <c r="D31" s="5" t="s">
        <v>125</v>
      </c>
      <c r="E31" s="5">
        <f>VLOOKUP(B31,[1]综合测评!$B$108:$M$136,12,0)</f>
        <v>70.17</v>
      </c>
      <c r="F31" s="5">
        <f>VLOOKUP(B31,[7]综合测评!$B$4:$M$41,12,0)</f>
        <v>69.4435</v>
      </c>
      <c r="G31" s="5">
        <f>VLOOKUP(B31,[8]综合测评!$B$4:$M$43,12,0)</f>
        <v>76.658999999999992</v>
      </c>
      <c r="H31" s="8">
        <f t="shared" si="2"/>
        <v>216.27249999999998</v>
      </c>
      <c r="I31" s="5">
        <v>29</v>
      </c>
      <c r="J31" s="5">
        <f t="shared" si="1"/>
        <v>58</v>
      </c>
      <c r="K31" s="5">
        <v>30</v>
      </c>
      <c r="L31" s="5" t="s">
        <v>12</v>
      </c>
      <c r="M31" s="5" t="s">
        <v>452</v>
      </c>
      <c r="N31" s="5" t="s">
        <v>453</v>
      </c>
    </row>
    <row r="32" spans="1:14" x14ac:dyDescent="0.2">
      <c r="A32" s="5" t="s">
        <v>535</v>
      </c>
      <c r="B32" s="5" t="s">
        <v>536</v>
      </c>
      <c r="C32" s="5" t="s">
        <v>537</v>
      </c>
      <c r="D32" s="5" t="s">
        <v>129</v>
      </c>
      <c r="E32" s="5">
        <f>VLOOKUP(B32,[1]综合测评!$B$108:$M$136,12,0)</f>
        <v>71.41</v>
      </c>
      <c r="F32" s="5">
        <f>VLOOKUP(B32,[7]综合测评!$B$4:$M$41,12,0)</f>
        <v>68.759500000000003</v>
      </c>
      <c r="G32" s="5">
        <f>VLOOKUP(B32,[8]综合测评!$B$4:$M$43,12,0)</f>
        <v>74.817999999999998</v>
      </c>
      <c r="H32" s="8">
        <f t="shared" si="2"/>
        <v>214.98750000000001</v>
      </c>
      <c r="I32" s="5">
        <v>31</v>
      </c>
      <c r="J32" s="5">
        <f t="shared" si="1"/>
        <v>61</v>
      </c>
      <c r="K32" s="5">
        <v>31</v>
      </c>
      <c r="L32" s="5" t="s">
        <v>12</v>
      </c>
      <c r="M32" s="5" t="s">
        <v>452</v>
      </c>
      <c r="N32" s="5" t="s">
        <v>453</v>
      </c>
    </row>
    <row r="33" spans="1:14" x14ac:dyDescent="0.2">
      <c r="A33" s="5" t="s">
        <v>544</v>
      </c>
      <c r="B33" s="5" t="s">
        <v>545</v>
      </c>
      <c r="C33" s="5" t="s">
        <v>546</v>
      </c>
      <c r="D33" s="5" t="s">
        <v>143</v>
      </c>
      <c r="E33" s="5">
        <f>VLOOKUP(B33,[1]综合测评!$B$108:$M$136,12,0)</f>
        <v>69.22</v>
      </c>
      <c r="F33" s="5">
        <f>VLOOKUP(B33,[7]综合测评!$B$4:$M$41,12,0)</f>
        <v>68.623636363636365</v>
      </c>
      <c r="G33" s="5">
        <f>VLOOKUP(B33,[8]综合测评!$B$4:$M$43,12,0)</f>
        <v>77.192999999999998</v>
      </c>
      <c r="H33" s="8">
        <f t="shared" si="2"/>
        <v>215.03663636363638</v>
      </c>
      <c r="I33" s="5">
        <v>30</v>
      </c>
      <c r="J33" s="5">
        <f t="shared" si="1"/>
        <v>63</v>
      </c>
      <c r="K33" s="5">
        <v>32</v>
      </c>
      <c r="L33" s="5" t="s">
        <v>12</v>
      </c>
      <c r="M33" s="5" t="s">
        <v>452</v>
      </c>
      <c r="N33" s="5" t="s">
        <v>453</v>
      </c>
    </row>
    <row r="34" spans="1:14" x14ac:dyDescent="0.2">
      <c r="A34" s="5" t="s">
        <v>541</v>
      </c>
      <c r="B34" s="5" t="s">
        <v>542</v>
      </c>
      <c r="C34" s="5" t="s">
        <v>543</v>
      </c>
      <c r="D34" s="5" t="s">
        <v>137</v>
      </c>
      <c r="E34" s="5">
        <f>VLOOKUP(B34,[1]综合测评!$B$108:$M$136,12,0)</f>
        <v>69.489999999999995</v>
      </c>
      <c r="F34" s="5">
        <f>VLOOKUP(B34,[7]综合测评!$B$4:$M$41,12,0)</f>
        <v>69.022181818181821</v>
      </c>
      <c r="G34" s="5">
        <f>VLOOKUP(B34,[8]综合测评!$B$4:$M$43,12,0)</f>
        <v>72.623000000000005</v>
      </c>
      <c r="H34" s="8">
        <f t="shared" si="2"/>
        <v>211.13518181818182</v>
      </c>
      <c r="I34" s="5">
        <v>33</v>
      </c>
      <c r="J34" s="5">
        <f t="shared" si="1"/>
        <v>65</v>
      </c>
      <c r="K34" s="5">
        <v>33</v>
      </c>
      <c r="L34" s="5" t="s">
        <v>12</v>
      </c>
      <c r="M34" s="5" t="s">
        <v>452</v>
      </c>
      <c r="N34" s="5" t="s">
        <v>453</v>
      </c>
    </row>
    <row r="35" spans="1:14" x14ac:dyDescent="0.2">
      <c r="A35" s="5" t="s">
        <v>547</v>
      </c>
      <c r="B35" s="5" t="s">
        <v>548</v>
      </c>
      <c r="C35" s="5" t="s">
        <v>549</v>
      </c>
      <c r="D35" s="5" t="s">
        <v>144</v>
      </c>
      <c r="E35" s="5">
        <f>VLOOKUP(B35,[1]综合测评!$B$108:$M$136,12,0)</f>
        <v>69.91</v>
      </c>
      <c r="F35" s="5">
        <f>VLOOKUP(B35,[7]综合测评!$B$4:$M$41,12,0)</f>
        <v>65.452909090909088</v>
      </c>
      <c r="G35" s="5">
        <f>VLOOKUP(B35,[8]综合测评!$B$4:$M$43,12,0)</f>
        <v>69.472999999999999</v>
      </c>
      <c r="H35" s="8">
        <f t="shared" si="2"/>
        <v>204.83590909090907</v>
      </c>
      <c r="I35" s="5">
        <v>35</v>
      </c>
      <c r="J35" s="5">
        <f t="shared" si="1"/>
        <v>69</v>
      </c>
      <c r="K35" s="5">
        <v>34</v>
      </c>
      <c r="L35" s="5" t="s">
        <v>12</v>
      </c>
      <c r="M35" s="5" t="s">
        <v>452</v>
      </c>
      <c r="N35" s="5" t="s">
        <v>453</v>
      </c>
    </row>
    <row r="36" spans="1:14" x14ac:dyDescent="0.2">
      <c r="A36" s="5" t="s">
        <v>550</v>
      </c>
      <c r="B36" s="5" t="s">
        <v>551</v>
      </c>
      <c r="C36" s="5" t="s">
        <v>552</v>
      </c>
      <c r="D36" s="5" t="s">
        <v>75</v>
      </c>
      <c r="E36" s="5">
        <f>VLOOKUP(B36,[1]综合测评!$B$108:$M$136,12,0)</f>
        <v>68.05</v>
      </c>
      <c r="F36" s="5">
        <f>VLOOKUP(B36,[7]综合测评!$B$4:$M$41,12,0)</f>
        <v>67.767272727272712</v>
      </c>
      <c r="G36" s="5">
        <f>VLOOKUP(B36,[8]综合测评!$B$4:$M$43,12,0)</f>
        <v>70.128</v>
      </c>
      <c r="H36" s="8">
        <f t="shared" si="2"/>
        <v>205.94527272727271</v>
      </c>
      <c r="I36" s="5">
        <v>34</v>
      </c>
      <c r="J36" s="5">
        <f t="shared" si="1"/>
        <v>69</v>
      </c>
      <c r="K36" s="5">
        <v>35</v>
      </c>
      <c r="L36" s="5" t="s">
        <v>12</v>
      </c>
      <c r="M36" s="5" t="s">
        <v>452</v>
      </c>
      <c r="N36" s="5" t="s">
        <v>453</v>
      </c>
    </row>
    <row r="37" spans="1:14" x14ac:dyDescent="0.2">
      <c r="A37" s="5" t="s">
        <v>553</v>
      </c>
      <c r="B37" s="5" t="s">
        <v>554</v>
      </c>
      <c r="C37" s="5" t="s">
        <v>555</v>
      </c>
      <c r="D37" s="5" t="s">
        <v>252</v>
      </c>
      <c r="E37" s="5">
        <f>VLOOKUP(B37,[1]综合测评!$B$108:$M$136,12,0)</f>
        <v>64.850000000000009</v>
      </c>
      <c r="F37" s="5">
        <f>VLOOKUP(B37,[7]综合测评!$B$4:$M$41,12,0)</f>
        <v>65.550090909090912</v>
      </c>
      <c r="G37" s="5">
        <f>VLOOKUP(B37,[8]综合测评!$B$4:$M$43,12,0)</f>
        <v>72.664000000000001</v>
      </c>
      <c r="H37" s="8">
        <f t="shared" si="2"/>
        <v>203.06409090909091</v>
      </c>
      <c r="I37" s="5">
        <v>36</v>
      </c>
      <c r="J37" s="5">
        <f t="shared" si="1"/>
        <v>72</v>
      </c>
      <c r="K37" s="5">
        <v>36</v>
      </c>
      <c r="L37" s="5" t="s">
        <v>12</v>
      </c>
      <c r="M37" s="5" t="s">
        <v>452</v>
      </c>
      <c r="N37" s="5" t="s">
        <v>453</v>
      </c>
    </row>
    <row r="38" spans="1:14" x14ac:dyDescent="0.2">
      <c r="A38" s="5" t="s">
        <v>556</v>
      </c>
      <c r="B38" s="5" t="s">
        <v>557</v>
      </c>
      <c r="C38" s="5" t="s">
        <v>558</v>
      </c>
      <c r="D38" s="5" t="s">
        <v>233</v>
      </c>
      <c r="E38" s="5">
        <f>VLOOKUP(B38,[1]综合测评!$B$108:$M$136,12,0)</f>
        <v>62.3</v>
      </c>
      <c r="F38" s="5">
        <f>VLOOKUP(B38,[7]综合测评!$B$4:$M$41,12,0)</f>
        <v>65.6160909090909</v>
      </c>
      <c r="G38" s="5">
        <f>VLOOKUP(B38,[8]综合测评!$B$4:$M$43,12,0)</f>
        <v>72.587000000000003</v>
      </c>
      <c r="H38" s="8">
        <f t="shared" si="2"/>
        <v>200.5030909090909</v>
      </c>
      <c r="I38" s="5">
        <v>37</v>
      </c>
      <c r="J38" s="5">
        <f t="shared" si="1"/>
        <v>74</v>
      </c>
      <c r="K38" s="5">
        <v>37</v>
      </c>
      <c r="L38" s="5" t="s">
        <v>12</v>
      </c>
      <c r="M38" s="5" t="s">
        <v>452</v>
      </c>
      <c r="N38" s="5" t="s">
        <v>453</v>
      </c>
    </row>
    <row r="39" spans="1:14" x14ac:dyDescent="0.2">
      <c r="A39" s="5" t="s">
        <v>562</v>
      </c>
      <c r="B39" s="5" t="s">
        <v>563</v>
      </c>
      <c r="C39" s="5" t="s">
        <v>564</v>
      </c>
      <c r="D39" s="5" t="s">
        <v>254</v>
      </c>
      <c r="E39" s="5">
        <f>VLOOKUP(B39,[1]综合测评!$B$108:$M$136,12,0)</f>
        <v>65.150000000000006</v>
      </c>
      <c r="F39" s="5">
        <f>VLOOKUP(B39,[7]综合测评!$B$4:$M$41,12,0)</f>
        <v>64.971272727272719</v>
      </c>
      <c r="G39" s="5">
        <f>VLOOKUP(B39,[8]综合测评!$B$4:$M$43,12,0)</f>
        <v>68.070999999999998</v>
      </c>
      <c r="H39" s="8">
        <f t="shared" si="2"/>
        <v>198.19227272727272</v>
      </c>
      <c r="I39" s="5">
        <v>38</v>
      </c>
      <c r="J39" s="5">
        <f t="shared" si="1"/>
        <v>77</v>
      </c>
      <c r="K39" s="5">
        <v>38</v>
      </c>
      <c r="L39" s="5" t="s">
        <v>12</v>
      </c>
      <c r="M39" s="5" t="s">
        <v>452</v>
      </c>
      <c r="N39" s="5" t="s">
        <v>453</v>
      </c>
    </row>
    <row r="40" spans="1:14" x14ac:dyDescent="0.2">
      <c r="A40" s="5" t="s">
        <v>559</v>
      </c>
      <c r="B40" s="5" t="s">
        <v>560</v>
      </c>
      <c r="C40" s="5" t="s">
        <v>561</v>
      </c>
      <c r="D40" s="5" t="s">
        <v>253</v>
      </c>
      <c r="E40" s="5">
        <f>VLOOKUP(B40,[1]综合测评!$B$108:$M$136,12,0)</f>
        <v>56.699999999999996</v>
      </c>
      <c r="F40" s="5">
        <f>VLOOKUP(B40,[7]综合测评!$B$4:$M$41,12,0)</f>
        <v>60.864181818181819</v>
      </c>
      <c r="G40" s="5">
        <f>VLOOKUP(B40,[8]综合测评!$B$4:$M$43,12,0)</f>
        <v>72.59899999999999</v>
      </c>
      <c r="H40" s="8">
        <f t="shared" si="2"/>
        <v>190.16318181818181</v>
      </c>
      <c r="I40" s="5">
        <v>40</v>
      </c>
      <c r="J40" s="5">
        <f t="shared" si="1"/>
        <v>78</v>
      </c>
      <c r="K40" s="5">
        <v>39</v>
      </c>
      <c r="L40" s="5" t="s">
        <v>12</v>
      </c>
      <c r="M40" s="5" t="s">
        <v>452</v>
      </c>
      <c r="N40" s="5" t="s">
        <v>453</v>
      </c>
    </row>
    <row r="41" spans="1:14" x14ac:dyDescent="0.2">
      <c r="A41" s="5" t="s">
        <v>565</v>
      </c>
      <c r="B41" s="5" t="s">
        <v>566</v>
      </c>
      <c r="C41" s="5" t="s">
        <v>567</v>
      </c>
      <c r="D41" s="5" t="s">
        <v>255</v>
      </c>
      <c r="E41" s="5">
        <f>VLOOKUP(B41,[1]综合测评!$B$108:$M$136,12,0)</f>
        <v>62.05</v>
      </c>
      <c r="F41" s="5">
        <f>VLOOKUP(B41,[7]综合测评!$B$4:$M$41,12,0)</f>
        <v>62.80618181818182</v>
      </c>
      <c r="G41" s="5">
        <f>VLOOKUP(B41,[8]综合测评!$B$4:$M$43,12,0)</f>
        <v>67.182000000000002</v>
      </c>
      <c r="H41" s="8">
        <f t="shared" si="2"/>
        <v>192.03818181818184</v>
      </c>
      <c r="I41" s="5">
        <v>39</v>
      </c>
      <c r="J41" s="5">
        <f t="shared" si="1"/>
        <v>79</v>
      </c>
      <c r="K41" s="5">
        <v>40</v>
      </c>
      <c r="L41" s="5" t="s">
        <v>12</v>
      </c>
      <c r="M41" s="5" t="s">
        <v>452</v>
      </c>
      <c r="N41" s="5" t="s">
        <v>453</v>
      </c>
    </row>
  </sheetData>
  <autoFilter ref="K1:K48" xr:uid="{8A2ACE52-2973-473A-8E54-47C4F3B9DEDA}">
    <sortState xmlns:xlrd2="http://schemas.microsoft.com/office/spreadsheetml/2017/richdata2" ref="A2:O48">
      <sortCondition ref="K1:K48"/>
    </sortState>
  </autoFilter>
  <sortState xmlns:xlrd2="http://schemas.microsoft.com/office/spreadsheetml/2017/richdata2" ref="A2:O44">
    <sortCondition ref="K1:K44"/>
  </sortState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5178-0243-48B7-B8F2-1897E990C09D}">
  <dimension ref="A1:O40"/>
  <sheetViews>
    <sheetView workbookViewId="0">
      <selection activeCell="A36" sqref="A36:XFD37"/>
    </sheetView>
  </sheetViews>
  <sheetFormatPr defaultRowHeight="14.25" x14ac:dyDescent="0.2"/>
  <cols>
    <col min="1" max="1" width="18.375" customWidth="1"/>
    <col min="2" max="2" width="16.25" customWidth="1"/>
    <col min="3" max="3" width="17.25" customWidth="1"/>
    <col min="4" max="11" width="19.125" customWidth="1"/>
    <col min="12" max="12" width="13.25" customWidth="1"/>
    <col min="13" max="13" width="18.75" customWidth="1"/>
    <col min="14" max="14" width="18.5" customWidth="1"/>
    <col min="15" max="15" width="19.25" customWidth="1"/>
  </cols>
  <sheetData>
    <row r="1" spans="1:15" x14ac:dyDescent="0.2">
      <c r="A1" s="4" t="s">
        <v>0</v>
      </c>
      <c r="B1" s="4" t="s">
        <v>1</v>
      </c>
      <c r="C1" s="4" t="s">
        <v>2</v>
      </c>
      <c r="D1" s="4" t="s">
        <v>3</v>
      </c>
      <c r="E1" s="7" t="s">
        <v>853</v>
      </c>
      <c r="F1" s="7" t="s">
        <v>854</v>
      </c>
      <c r="G1" s="7" t="s">
        <v>855</v>
      </c>
      <c r="H1" s="7" t="s">
        <v>856</v>
      </c>
      <c r="I1" s="7" t="s">
        <v>857</v>
      </c>
      <c r="J1" s="7" t="s">
        <v>860</v>
      </c>
      <c r="K1" s="7" t="s">
        <v>861</v>
      </c>
      <c r="L1" s="4" t="s">
        <v>4</v>
      </c>
      <c r="M1" s="4" t="s">
        <v>5</v>
      </c>
      <c r="N1" s="4" t="s">
        <v>6</v>
      </c>
      <c r="O1" s="4" t="s">
        <v>7</v>
      </c>
    </row>
    <row r="2" spans="1:15" x14ac:dyDescent="0.2">
      <c r="A2" s="5" t="s">
        <v>741</v>
      </c>
      <c r="B2" s="5" t="s">
        <v>742</v>
      </c>
      <c r="C2" s="5" t="s">
        <v>743</v>
      </c>
      <c r="D2" s="5">
        <v>2</v>
      </c>
      <c r="E2" s="5">
        <f>VLOOKUP(B2,[9]综合测评!$B$70:$M$100,12,0)</f>
        <v>104.00599999999999</v>
      </c>
      <c r="F2" s="5">
        <f>VLOOKUP(B2,[10]综合测评!$B$4:$M$45,12,0)</f>
        <v>136.37799999999999</v>
      </c>
      <c r="G2" s="5">
        <f>VLOOKUP(B2,[11]综合测评!$C$4:$N$42,12,0)</f>
        <v>138.91</v>
      </c>
      <c r="H2" s="5">
        <f t="shared" ref="H2:H40" si="0">E2+F2+G2</f>
        <v>379.29399999999998</v>
      </c>
      <c r="I2" s="5">
        <v>1</v>
      </c>
      <c r="J2" s="5">
        <f t="shared" ref="J2:J40" si="1">D2+I2</f>
        <v>3</v>
      </c>
      <c r="K2" s="5">
        <v>1</v>
      </c>
      <c r="L2" s="5" t="s">
        <v>11</v>
      </c>
      <c r="M2" s="5" t="s">
        <v>12</v>
      </c>
      <c r="N2" s="5" t="s">
        <v>739</v>
      </c>
      <c r="O2" s="5" t="s">
        <v>744</v>
      </c>
    </row>
    <row r="3" spans="1:15" x14ac:dyDescent="0.2">
      <c r="A3" s="5" t="s">
        <v>745</v>
      </c>
      <c r="B3" s="5" t="s">
        <v>746</v>
      </c>
      <c r="C3" s="5" t="s">
        <v>747</v>
      </c>
      <c r="D3" s="5">
        <v>3</v>
      </c>
      <c r="E3" s="5">
        <f>VLOOKUP(B3,[9]综合测评!$B$70:$M$100,12,0)</f>
        <v>101.968</v>
      </c>
      <c r="F3" s="5">
        <f>VLOOKUP(B3,[10]综合测评!$B$4:$M$45,12,0)</f>
        <v>103.22935000000001</v>
      </c>
      <c r="G3" s="5">
        <f>VLOOKUP(B3,[11]综合测评!$C$4:$N$42,12,0)</f>
        <v>130.03399999999999</v>
      </c>
      <c r="H3" s="5">
        <f t="shared" si="0"/>
        <v>335.23135000000002</v>
      </c>
      <c r="I3" s="5">
        <v>3</v>
      </c>
      <c r="J3" s="5">
        <f t="shared" si="1"/>
        <v>6</v>
      </c>
      <c r="K3" s="5">
        <v>2</v>
      </c>
      <c r="L3" s="5" t="s">
        <v>11</v>
      </c>
      <c r="M3" s="5" t="s">
        <v>12</v>
      </c>
      <c r="N3" s="5" t="s">
        <v>739</v>
      </c>
      <c r="O3" s="5" t="s">
        <v>744</v>
      </c>
    </row>
    <row r="4" spans="1:15" x14ac:dyDescent="0.2">
      <c r="A4" s="5" t="s">
        <v>736</v>
      </c>
      <c r="B4" s="5" t="s">
        <v>737</v>
      </c>
      <c r="C4" s="5" t="s">
        <v>738</v>
      </c>
      <c r="D4" s="5" t="s">
        <v>9</v>
      </c>
      <c r="E4" s="5">
        <f>VLOOKUP(B4,[9]综合测评!$B$70:$M$100,12,0)</f>
        <v>90.16</v>
      </c>
      <c r="F4" s="5">
        <f>VLOOKUP(B4,[10]综合测评!$B$4:$M$45,12,0)</f>
        <v>99.797500001000003</v>
      </c>
      <c r="G4" s="5">
        <f>VLOOKUP(B4,[11]综合测评!$C$4:$N$42,12,0)</f>
        <v>92.570736842105262</v>
      </c>
      <c r="H4" s="5">
        <f t="shared" si="0"/>
        <v>282.52823684310528</v>
      </c>
      <c r="I4" s="5">
        <v>6</v>
      </c>
      <c r="J4" s="5">
        <f t="shared" si="1"/>
        <v>7</v>
      </c>
      <c r="K4" s="5">
        <v>3</v>
      </c>
      <c r="L4" s="5" t="s">
        <v>11</v>
      </c>
      <c r="M4" s="5" t="s">
        <v>12</v>
      </c>
      <c r="N4" s="5" t="s">
        <v>739</v>
      </c>
      <c r="O4" s="5" t="s">
        <v>740</v>
      </c>
    </row>
    <row r="5" spans="1:15" x14ac:dyDescent="0.2">
      <c r="A5" s="5" t="s">
        <v>751</v>
      </c>
      <c r="B5" s="5" t="s">
        <v>752</v>
      </c>
      <c r="C5" s="5" t="s">
        <v>753</v>
      </c>
      <c r="D5" s="5">
        <v>5</v>
      </c>
      <c r="E5" s="5">
        <f>VLOOKUP(B5,[9]综合测评!$B$70:$M$100,12,0)</f>
        <v>85.74799999999999</v>
      </c>
      <c r="F5" s="5">
        <f>VLOOKUP(B5,[10]综合测评!$B$4:$M$45,12,0)</f>
        <v>115.21852</v>
      </c>
      <c r="G5" s="5">
        <f>VLOOKUP(B5,[11]综合测评!$C$4:$N$42,12,0)</f>
        <v>136.68</v>
      </c>
      <c r="H5" s="5">
        <f t="shared" si="0"/>
        <v>337.64652000000001</v>
      </c>
      <c r="I5" s="5">
        <v>2</v>
      </c>
      <c r="J5" s="5">
        <f t="shared" si="1"/>
        <v>7</v>
      </c>
      <c r="K5" s="5">
        <v>4</v>
      </c>
      <c r="L5" s="5" t="s">
        <v>11</v>
      </c>
      <c r="M5" s="5" t="s">
        <v>12</v>
      </c>
      <c r="N5" s="5" t="s">
        <v>739</v>
      </c>
      <c r="O5" s="5" t="s">
        <v>744</v>
      </c>
    </row>
    <row r="6" spans="1:15" x14ac:dyDescent="0.2">
      <c r="A6" s="5" t="s">
        <v>748</v>
      </c>
      <c r="B6" s="5" t="s">
        <v>749</v>
      </c>
      <c r="C6" s="5" t="s">
        <v>750</v>
      </c>
      <c r="D6" s="5">
        <v>4</v>
      </c>
      <c r="E6" s="5">
        <f>VLOOKUP(B6,[9]综合测评!$B$70:$M$100,12,0)</f>
        <v>89.536999999999978</v>
      </c>
      <c r="F6" s="5">
        <f>VLOOKUP(B6,[10]综合测评!$B$4:$M$45,12,0)</f>
        <v>94.553969999999993</v>
      </c>
      <c r="G6" s="5">
        <f>VLOOKUP(B6,[11]综合测评!$C$4:$N$42,12,0)</f>
        <v>97.361999999999995</v>
      </c>
      <c r="H6" s="5">
        <f t="shared" si="0"/>
        <v>281.45296999999994</v>
      </c>
      <c r="I6" s="5">
        <v>7</v>
      </c>
      <c r="J6" s="5">
        <f t="shared" si="1"/>
        <v>11</v>
      </c>
      <c r="K6" s="5">
        <v>5</v>
      </c>
      <c r="L6" s="5" t="s">
        <v>11</v>
      </c>
      <c r="M6" s="5" t="s">
        <v>12</v>
      </c>
      <c r="N6" s="5" t="s">
        <v>739</v>
      </c>
      <c r="O6" s="5" t="s">
        <v>744</v>
      </c>
    </row>
    <row r="7" spans="1:15" x14ac:dyDescent="0.2">
      <c r="A7" s="5" t="s">
        <v>757</v>
      </c>
      <c r="B7" s="5" t="s">
        <v>758</v>
      </c>
      <c r="C7" s="5" t="s">
        <v>759</v>
      </c>
      <c r="D7" s="5">
        <v>7</v>
      </c>
      <c r="E7" s="5">
        <f>VLOOKUP(B7,[9]综合测评!$B$70:$M$100,12,0)</f>
        <v>91.179999999999993</v>
      </c>
      <c r="F7" s="5">
        <f>VLOOKUP(B7,[10]综合测评!$B$4:$M$45,12,0)</f>
        <v>94.181799999999996</v>
      </c>
      <c r="G7" s="5">
        <f>VLOOKUP(B7,[11]综合测评!$C$4:$N$42,12,0)</f>
        <v>99.601684210526315</v>
      </c>
      <c r="H7" s="5">
        <f t="shared" si="0"/>
        <v>284.9634842105263</v>
      </c>
      <c r="I7" s="5">
        <v>5</v>
      </c>
      <c r="J7" s="5">
        <f t="shared" si="1"/>
        <v>12</v>
      </c>
      <c r="K7" s="5">
        <v>6</v>
      </c>
      <c r="L7" s="5" t="s">
        <v>11</v>
      </c>
      <c r="M7" s="5" t="s">
        <v>12</v>
      </c>
      <c r="N7" s="5" t="s">
        <v>739</v>
      </c>
      <c r="O7" s="5" t="s">
        <v>744</v>
      </c>
    </row>
    <row r="8" spans="1:15" x14ac:dyDescent="0.2">
      <c r="A8" s="5" t="s">
        <v>760</v>
      </c>
      <c r="B8" s="5" t="s">
        <v>761</v>
      </c>
      <c r="C8" s="5" t="s">
        <v>762</v>
      </c>
      <c r="D8" s="5">
        <v>8</v>
      </c>
      <c r="E8" s="5">
        <f>VLOOKUP(B8,[9]综合测评!$B$70:$M$100,12,0)</f>
        <v>90.641500000000008</v>
      </c>
      <c r="F8" s="5">
        <f>VLOOKUP(B8,[10]综合测评!$B$4:$M$45,12,0)</f>
        <v>98.6755</v>
      </c>
      <c r="G8" s="5">
        <f>VLOOKUP(B8,[11]综合测评!$C$4:$N$42,12,0)</f>
        <v>115.89599999999999</v>
      </c>
      <c r="H8" s="5">
        <f t="shared" si="0"/>
        <v>305.21299999999997</v>
      </c>
      <c r="I8" s="5">
        <v>4</v>
      </c>
      <c r="J8" s="5">
        <f t="shared" si="1"/>
        <v>12</v>
      </c>
      <c r="K8" s="5">
        <v>7</v>
      </c>
      <c r="L8" s="5" t="s">
        <v>11</v>
      </c>
      <c r="M8" s="5" t="s">
        <v>12</v>
      </c>
      <c r="N8" s="5" t="s">
        <v>739</v>
      </c>
      <c r="O8" s="5" t="s">
        <v>740</v>
      </c>
    </row>
    <row r="9" spans="1:15" x14ac:dyDescent="0.2">
      <c r="A9" s="5" t="s">
        <v>754</v>
      </c>
      <c r="B9" s="5" t="s">
        <v>755</v>
      </c>
      <c r="C9" s="5" t="s">
        <v>756</v>
      </c>
      <c r="D9" s="5">
        <v>6</v>
      </c>
      <c r="E9" s="5">
        <f>VLOOKUP(B9,[9]综合测评!$B$70:$M$100,12,0)</f>
        <v>88.486999999999995</v>
      </c>
      <c r="F9" s="5">
        <f>VLOOKUP(B9,[10]综合测评!$B$4:$M$45,12,0)</f>
        <v>83.85544999999999</v>
      </c>
      <c r="G9" s="5">
        <f>VLOOKUP(B9,[11]综合测评!$C$4:$N$42,12,0)</f>
        <v>86.511052631578934</v>
      </c>
      <c r="H9" s="5">
        <f t="shared" si="0"/>
        <v>258.85350263157892</v>
      </c>
      <c r="I9" s="5">
        <v>9</v>
      </c>
      <c r="J9" s="5">
        <f t="shared" si="1"/>
        <v>15</v>
      </c>
      <c r="K9" s="5">
        <v>8</v>
      </c>
      <c r="L9" s="5" t="s">
        <v>11</v>
      </c>
      <c r="M9" s="5" t="s">
        <v>12</v>
      </c>
      <c r="N9" s="5" t="s">
        <v>739</v>
      </c>
      <c r="O9" s="5" t="s">
        <v>744</v>
      </c>
    </row>
    <row r="10" spans="1:15" x14ac:dyDescent="0.2">
      <c r="A10" s="5" t="s">
        <v>763</v>
      </c>
      <c r="B10" s="5" t="s">
        <v>764</v>
      </c>
      <c r="C10" s="5" t="s">
        <v>765</v>
      </c>
      <c r="D10" s="5">
        <v>9</v>
      </c>
      <c r="E10" s="5">
        <f>VLOOKUP(B10,[4]大一学年!$B$4:$L$51,11,0)</f>
        <v>78.38</v>
      </c>
      <c r="F10" s="5">
        <f>VLOOKUP(B10,[10]综合测评!$B$4:$M$45,12,0)</f>
        <v>96.522499999999994</v>
      </c>
      <c r="G10" s="5">
        <f>VLOOKUP(B10,[11]综合测评!$C$4:$N$42,12,0)</f>
        <v>77.834894736842102</v>
      </c>
      <c r="H10" s="5">
        <f t="shared" si="0"/>
        <v>252.73739473684208</v>
      </c>
      <c r="I10" s="5">
        <v>11</v>
      </c>
      <c r="J10" s="5">
        <f t="shared" si="1"/>
        <v>20</v>
      </c>
      <c r="K10" s="5">
        <v>9</v>
      </c>
      <c r="L10" s="5" t="s">
        <v>11</v>
      </c>
      <c r="M10" s="5" t="s">
        <v>12</v>
      </c>
      <c r="N10" s="5" t="s">
        <v>739</v>
      </c>
      <c r="O10" s="5" t="s">
        <v>740</v>
      </c>
    </row>
    <row r="11" spans="1:15" x14ac:dyDescent="0.2">
      <c r="A11" s="5" t="s">
        <v>766</v>
      </c>
      <c r="B11" s="5" t="s">
        <v>767</v>
      </c>
      <c r="C11" s="5" t="s">
        <v>768</v>
      </c>
      <c r="D11" s="5">
        <v>10</v>
      </c>
      <c r="E11" s="5">
        <f>VLOOKUP(B11,[4]大一学年!$B$4:$L$51,11,0)</f>
        <v>81.44</v>
      </c>
      <c r="F11" s="5">
        <f>VLOOKUP(B11,[10]综合测评!$B$4:$M$45,12,0)</f>
        <v>94.602000000000004</v>
      </c>
      <c r="G11" s="5">
        <f>VLOOKUP(B11,[11]综合测评!$C$4:$N$42,12,0)</f>
        <v>77.423315789473676</v>
      </c>
      <c r="H11" s="5">
        <f t="shared" si="0"/>
        <v>253.46531578947366</v>
      </c>
      <c r="I11" s="5">
        <v>10</v>
      </c>
      <c r="J11" s="5">
        <f t="shared" si="1"/>
        <v>20</v>
      </c>
      <c r="K11" s="5">
        <v>10</v>
      </c>
      <c r="L11" s="5" t="s">
        <v>11</v>
      </c>
      <c r="M11" s="5" t="s">
        <v>12</v>
      </c>
      <c r="N11" s="5" t="s">
        <v>739</v>
      </c>
      <c r="O11" s="5" t="s">
        <v>740</v>
      </c>
    </row>
    <row r="12" spans="1:15" x14ac:dyDescent="0.2">
      <c r="A12" s="5" t="s">
        <v>772</v>
      </c>
      <c r="B12" s="5" t="s">
        <v>773</v>
      </c>
      <c r="C12" s="5" t="s">
        <v>774</v>
      </c>
      <c r="D12" s="5">
        <v>12</v>
      </c>
      <c r="E12" s="5">
        <f>VLOOKUP(B12,[9]综合测评!$B$70:$M$100,12,0)</f>
        <v>90.78</v>
      </c>
      <c r="F12" s="5">
        <f>VLOOKUP(B12,[10]综合测评!$B$4:$M$45,12,0)</f>
        <v>76.566000000000003</v>
      </c>
      <c r="G12" s="5">
        <f>VLOOKUP(B12,[11]综合测评!$C$4:$N$42,12,0)</f>
        <v>77.700210526315786</v>
      </c>
      <c r="H12" s="5">
        <f t="shared" si="0"/>
        <v>245.0462105263158</v>
      </c>
      <c r="I12" s="5">
        <v>13</v>
      </c>
      <c r="J12" s="5">
        <f t="shared" si="1"/>
        <v>25</v>
      </c>
      <c r="K12" s="5">
        <v>11</v>
      </c>
      <c r="L12" s="5" t="s">
        <v>11</v>
      </c>
      <c r="M12" s="5" t="s">
        <v>12</v>
      </c>
      <c r="N12" s="5" t="s">
        <v>739</v>
      </c>
      <c r="O12" s="5" t="s">
        <v>740</v>
      </c>
    </row>
    <row r="13" spans="1:15" x14ac:dyDescent="0.2">
      <c r="A13" s="5" t="s">
        <v>793</v>
      </c>
      <c r="B13" s="5" t="s">
        <v>794</v>
      </c>
      <c r="C13" s="5" t="s">
        <v>795</v>
      </c>
      <c r="D13" s="5">
        <v>19</v>
      </c>
      <c r="E13" s="5">
        <f>VLOOKUP(B13,[4]大一学年!$B$4:$L$51,11,0)</f>
        <v>76.97</v>
      </c>
      <c r="F13" s="5">
        <f>VLOOKUP(B13,[10]综合测评!$B$4:$M$45,12,0)</f>
        <v>81.236250000000027</v>
      </c>
      <c r="G13" s="5">
        <f>VLOOKUP(B13,[11]综合测评!$C$4:$N$42,12,0)</f>
        <v>115.51799999999999</v>
      </c>
      <c r="H13" s="5">
        <f t="shared" si="0"/>
        <v>273.72424999999998</v>
      </c>
      <c r="I13" s="5">
        <v>8</v>
      </c>
      <c r="J13" s="5">
        <f t="shared" si="1"/>
        <v>27</v>
      </c>
      <c r="K13" s="5">
        <v>12</v>
      </c>
      <c r="L13" s="5" t="s">
        <v>11</v>
      </c>
      <c r="M13" s="5" t="s">
        <v>12</v>
      </c>
      <c r="N13" s="5" t="s">
        <v>739</v>
      </c>
      <c r="O13" s="5" t="s">
        <v>740</v>
      </c>
    </row>
    <row r="14" spans="1:15" x14ac:dyDescent="0.2">
      <c r="A14" s="5" t="s">
        <v>769</v>
      </c>
      <c r="B14" s="5" t="s">
        <v>770</v>
      </c>
      <c r="C14" s="5" t="s">
        <v>771</v>
      </c>
      <c r="D14" s="5">
        <v>11</v>
      </c>
      <c r="E14" s="5">
        <f>VLOOKUP(B14,[9]综合测评!$B$70:$M$100,12,0)</f>
        <v>78.796499999999995</v>
      </c>
      <c r="F14" s="5">
        <f>VLOOKUP(B14,[10]综合测评!$B$4:$M$45,12,0)</f>
        <v>75.36</v>
      </c>
      <c r="G14" s="5">
        <f>VLOOKUP(B14,[11]综合测评!$C$4:$N$42,12,0)</f>
        <v>78.010894736842118</v>
      </c>
      <c r="H14" s="5">
        <f t="shared" si="0"/>
        <v>232.16739473684211</v>
      </c>
      <c r="I14" s="5">
        <v>17</v>
      </c>
      <c r="J14" s="5">
        <f t="shared" si="1"/>
        <v>28</v>
      </c>
      <c r="K14" s="5">
        <v>13</v>
      </c>
      <c r="L14" s="5" t="s">
        <v>11</v>
      </c>
      <c r="M14" s="5" t="s">
        <v>12</v>
      </c>
      <c r="N14" s="5" t="s">
        <v>739</v>
      </c>
      <c r="O14" s="5" t="s">
        <v>740</v>
      </c>
    </row>
    <row r="15" spans="1:15" x14ac:dyDescent="0.2">
      <c r="A15" s="5" t="s">
        <v>775</v>
      </c>
      <c r="B15" s="5" t="s">
        <v>776</v>
      </c>
      <c r="C15" s="5" t="s">
        <v>777</v>
      </c>
      <c r="D15" s="5">
        <v>13</v>
      </c>
      <c r="E15" s="5">
        <f>VLOOKUP(B15,[4]大一学年!$B$4:$L$51,11,0)</f>
        <v>75.73</v>
      </c>
      <c r="F15" s="5">
        <f>VLOOKUP(B15,[10]综合测评!$B$4:$M$45,12,0)</f>
        <v>77.445999999999998</v>
      </c>
      <c r="G15" s="5">
        <f>VLOOKUP(B15,[11]综合测评!$C$4:$N$42,12,0)</f>
        <v>79.29505263157894</v>
      </c>
      <c r="H15" s="5">
        <f t="shared" si="0"/>
        <v>232.47105263157891</v>
      </c>
      <c r="I15" s="5">
        <v>16</v>
      </c>
      <c r="J15" s="5">
        <f t="shared" si="1"/>
        <v>29</v>
      </c>
      <c r="K15" s="5">
        <v>14</v>
      </c>
      <c r="L15" s="5" t="s">
        <v>11</v>
      </c>
      <c r="M15" s="5" t="s">
        <v>12</v>
      </c>
      <c r="N15" s="5" t="s">
        <v>739</v>
      </c>
      <c r="O15" s="5" t="s">
        <v>740</v>
      </c>
    </row>
    <row r="16" spans="1:15" x14ac:dyDescent="0.2">
      <c r="A16" s="5" t="s">
        <v>778</v>
      </c>
      <c r="B16" s="5" t="s">
        <v>779</v>
      </c>
      <c r="C16" s="5" t="s">
        <v>780</v>
      </c>
      <c r="D16" s="5">
        <v>14</v>
      </c>
      <c r="E16" s="5">
        <f>VLOOKUP(B16,[9]综合测评!$B$70:$M$100,12,0)</f>
        <v>79.337304347826105</v>
      </c>
      <c r="F16" s="5">
        <f>VLOOKUP(B16,[10]综合测评!$B$4:$M$45,12,0)</f>
        <v>76.316000000000003</v>
      </c>
      <c r="G16" s="5">
        <f>VLOOKUP(B16,[11]综合测评!$C$4:$N$42,12,0)</f>
        <v>76.864526315789476</v>
      </c>
      <c r="H16" s="5">
        <f t="shared" si="0"/>
        <v>232.5178306636156</v>
      </c>
      <c r="I16" s="5">
        <v>15</v>
      </c>
      <c r="J16" s="5">
        <f t="shared" si="1"/>
        <v>29</v>
      </c>
      <c r="K16" s="5">
        <v>15</v>
      </c>
      <c r="L16" s="5" t="s">
        <v>11</v>
      </c>
      <c r="M16" s="5" t="s">
        <v>12</v>
      </c>
      <c r="N16" s="5" t="s">
        <v>739</v>
      </c>
      <c r="O16" s="5" t="s">
        <v>740</v>
      </c>
    </row>
    <row r="17" spans="1:15" x14ac:dyDescent="0.2">
      <c r="A17" s="5" t="s">
        <v>781</v>
      </c>
      <c r="B17" s="5" t="s">
        <v>782</v>
      </c>
      <c r="C17" s="5" t="s">
        <v>783</v>
      </c>
      <c r="D17" s="5">
        <v>15</v>
      </c>
      <c r="E17" s="5">
        <f>VLOOKUP(B17,[4]大一学年!$B$4:$L$51,11,0)</f>
        <v>76.48</v>
      </c>
      <c r="F17" s="5">
        <f>VLOOKUP(B17,[10]综合测评!$B$4:$M$45,12,0)</f>
        <v>87.281400000000005</v>
      </c>
      <c r="G17" s="5">
        <f>VLOOKUP(B17,[11]综合测评!$C$4:$N$42,12,0)</f>
        <v>76.599473684210523</v>
      </c>
      <c r="H17" s="5">
        <f t="shared" si="0"/>
        <v>240.36087368421053</v>
      </c>
      <c r="I17" s="5">
        <v>14</v>
      </c>
      <c r="J17" s="5">
        <f t="shared" si="1"/>
        <v>29</v>
      </c>
      <c r="K17" s="5">
        <v>16</v>
      </c>
      <c r="L17" s="5" t="s">
        <v>11</v>
      </c>
      <c r="M17" s="5" t="s">
        <v>12</v>
      </c>
      <c r="N17" s="5" t="s">
        <v>739</v>
      </c>
      <c r="O17" s="5" t="s">
        <v>744</v>
      </c>
    </row>
    <row r="18" spans="1:15" x14ac:dyDescent="0.2">
      <c r="A18" s="5" t="s">
        <v>802</v>
      </c>
      <c r="B18" s="5" t="s">
        <v>803</v>
      </c>
      <c r="C18" s="5" t="s">
        <v>804</v>
      </c>
      <c r="D18" s="5">
        <v>22</v>
      </c>
      <c r="E18" s="5">
        <f>VLOOKUP(B18,[9]综合测评!$B$70:$M$100,12,0)</f>
        <v>93.221000000000004</v>
      </c>
      <c r="F18" s="5">
        <f>VLOOKUP(B18,[10]综合测评!$B$4:$M$45,12,0)</f>
        <v>71.211999999999989</v>
      </c>
      <c r="G18" s="5">
        <f>VLOOKUP(B18,[11]综合测评!$C$4:$N$42,12,0)</f>
        <v>81.40657894736843</v>
      </c>
      <c r="H18" s="5">
        <f t="shared" si="0"/>
        <v>245.83957894736841</v>
      </c>
      <c r="I18" s="5">
        <v>12</v>
      </c>
      <c r="J18" s="5">
        <f t="shared" si="1"/>
        <v>34</v>
      </c>
      <c r="K18" s="5">
        <v>17</v>
      </c>
      <c r="L18" s="5" t="s">
        <v>11</v>
      </c>
      <c r="M18" s="5" t="s">
        <v>12</v>
      </c>
      <c r="N18" s="5" t="s">
        <v>739</v>
      </c>
      <c r="O18" s="5" t="s">
        <v>740</v>
      </c>
    </row>
    <row r="19" spans="1:15" x14ac:dyDescent="0.2">
      <c r="A19" s="5" t="s">
        <v>784</v>
      </c>
      <c r="B19" s="5" t="s">
        <v>785</v>
      </c>
      <c r="C19" s="5" t="s">
        <v>786</v>
      </c>
      <c r="D19" s="5">
        <v>16</v>
      </c>
      <c r="E19" s="5">
        <f>VLOOKUP(B19,[4]大一学年!$B$4:$L$51,11,0)</f>
        <v>73.331999999999994</v>
      </c>
      <c r="F19" s="5">
        <f>VLOOKUP(B19,[10]综合测评!$B$4:$M$45,12,0)</f>
        <v>69.093999999999994</v>
      </c>
      <c r="G19" s="5">
        <f>VLOOKUP(B19,[11]综合测评!$C$4:$N$42,12,0)</f>
        <v>80.200947368421083</v>
      </c>
      <c r="H19" s="5">
        <f t="shared" si="0"/>
        <v>222.62694736842107</v>
      </c>
      <c r="I19" s="5">
        <v>21</v>
      </c>
      <c r="J19" s="5">
        <f t="shared" si="1"/>
        <v>37</v>
      </c>
      <c r="K19" s="5">
        <v>18</v>
      </c>
      <c r="L19" s="5" t="s">
        <v>11</v>
      </c>
      <c r="M19" s="5" t="s">
        <v>12</v>
      </c>
      <c r="N19" s="5" t="s">
        <v>739</v>
      </c>
      <c r="O19" s="5" t="s">
        <v>744</v>
      </c>
    </row>
    <row r="20" spans="1:15" x14ac:dyDescent="0.2">
      <c r="A20" s="5" t="s">
        <v>787</v>
      </c>
      <c r="B20" s="5" t="s">
        <v>788</v>
      </c>
      <c r="C20" s="5" t="s">
        <v>789</v>
      </c>
      <c r="D20" s="5">
        <v>17</v>
      </c>
      <c r="E20" s="5">
        <f>VLOOKUP(B20,[4]大一学年!$B$4:$L$51,11,0)</f>
        <v>77.959999999999994</v>
      </c>
      <c r="F20" s="5">
        <f>VLOOKUP(B20,[10]综合测评!$B$4:$M$45,12,0)</f>
        <v>70.301999999999992</v>
      </c>
      <c r="G20" s="5">
        <f>VLOOKUP(B20,[11]综合测评!$C$4:$N$42,12,0)</f>
        <v>76.682631578947365</v>
      </c>
      <c r="H20" s="5">
        <f t="shared" si="0"/>
        <v>224.94463157894737</v>
      </c>
      <c r="I20" s="5">
        <v>20</v>
      </c>
      <c r="J20" s="5">
        <f t="shared" si="1"/>
        <v>37</v>
      </c>
      <c r="K20" s="5">
        <v>19</v>
      </c>
      <c r="L20" s="5" t="s">
        <v>11</v>
      </c>
      <c r="M20" s="5" t="s">
        <v>12</v>
      </c>
      <c r="N20" s="5" t="s">
        <v>739</v>
      </c>
      <c r="O20" s="5" t="s">
        <v>744</v>
      </c>
    </row>
    <row r="21" spans="1:15" x14ac:dyDescent="0.2">
      <c r="A21" s="5" t="s">
        <v>790</v>
      </c>
      <c r="B21" s="5" t="s">
        <v>791</v>
      </c>
      <c r="C21" s="5" t="s">
        <v>792</v>
      </c>
      <c r="D21" s="5">
        <v>18</v>
      </c>
      <c r="E21" s="5">
        <f>VLOOKUP(B21,[9]综合测评!$B$70:$M$100,12,0)</f>
        <v>76.540000000000006</v>
      </c>
      <c r="F21" s="5">
        <f>VLOOKUP(B21,[10]综合测评!$B$4:$M$45,12,0)</f>
        <v>73.988</v>
      </c>
      <c r="G21" s="5">
        <f>VLOOKUP(B21,[11]综合测评!$C$4:$N$42,12,0)</f>
        <v>75.048631578947365</v>
      </c>
      <c r="H21" s="5">
        <f t="shared" si="0"/>
        <v>225.5766315789474</v>
      </c>
      <c r="I21" s="5">
        <v>19</v>
      </c>
      <c r="J21" s="5">
        <f t="shared" si="1"/>
        <v>37</v>
      </c>
      <c r="K21" s="5">
        <v>20</v>
      </c>
      <c r="L21" s="5" t="s">
        <v>11</v>
      </c>
      <c r="M21" s="5" t="s">
        <v>12</v>
      </c>
      <c r="N21" s="5" t="s">
        <v>739</v>
      </c>
      <c r="O21" s="5" t="s">
        <v>744</v>
      </c>
    </row>
    <row r="22" spans="1:15" x14ac:dyDescent="0.2">
      <c r="A22" s="5" t="s">
        <v>799</v>
      </c>
      <c r="B22" s="5" t="s">
        <v>800</v>
      </c>
      <c r="C22" s="5" t="s">
        <v>801</v>
      </c>
      <c r="D22" s="5">
        <v>21</v>
      </c>
      <c r="E22" s="5">
        <f>VLOOKUP(B22,[9]综合测评!$B$70:$M$100,12,0)</f>
        <v>73.335499999999996</v>
      </c>
      <c r="F22" s="5">
        <f>VLOOKUP(B22,[10]综合测评!$B$4:$M$45,12,0)</f>
        <v>72.688000000000002</v>
      </c>
      <c r="G22" s="5">
        <f>VLOOKUP(B22,[11]综合测评!$C$4:$N$42,12,0)</f>
        <v>79.666315789473686</v>
      </c>
      <c r="H22" s="5">
        <f t="shared" si="0"/>
        <v>225.6898157894737</v>
      </c>
      <c r="I22" s="5">
        <v>18</v>
      </c>
      <c r="J22" s="5">
        <f t="shared" si="1"/>
        <v>39</v>
      </c>
      <c r="K22" s="5">
        <v>21</v>
      </c>
      <c r="L22" s="5" t="s">
        <v>11</v>
      </c>
      <c r="M22" s="5" t="s">
        <v>12</v>
      </c>
      <c r="N22" s="5" t="s">
        <v>739</v>
      </c>
      <c r="O22" s="5" t="s">
        <v>740</v>
      </c>
    </row>
    <row r="23" spans="1:15" x14ac:dyDescent="0.2">
      <c r="A23" s="5" t="s">
        <v>796</v>
      </c>
      <c r="B23" s="5" t="s">
        <v>797</v>
      </c>
      <c r="C23" s="5" t="s">
        <v>798</v>
      </c>
      <c r="D23" s="5">
        <v>20</v>
      </c>
      <c r="E23" s="5">
        <f>VLOOKUP(B23,[4]大一学年!$B$4:$L$51,11,0)</f>
        <v>73.63</v>
      </c>
      <c r="F23" s="5">
        <f>VLOOKUP(B23,[10]综合测评!$B$4:$M$45,12,0)</f>
        <v>71.676000000000002</v>
      </c>
      <c r="G23" s="5">
        <v>71.474736842105258</v>
      </c>
      <c r="H23" s="5">
        <f t="shared" si="0"/>
        <v>216.78073684210523</v>
      </c>
      <c r="I23" s="5">
        <v>25</v>
      </c>
      <c r="J23" s="5">
        <f t="shared" si="1"/>
        <v>45</v>
      </c>
      <c r="K23" s="5">
        <v>22</v>
      </c>
      <c r="L23" s="5" t="s">
        <v>11</v>
      </c>
      <c r="M23" s="5" t="s">
        <v>12</v>
      </c>
      <c r="N23" s="5" t="s">
        <v>739</v>
      </c>
      <c r="O23" s="5" t="s">
        <v>740</v>
      </c>
    </row>
    <row r="24" spans="1:15" x14ac:dyDescent="0.2">
      <c r="A24" s="5" t="s">
        <v>805</v>
      </c>
      <c r="B24" s="5" t="s">
        <v>806</v>
      </c>
      <c r="C24" s="5" t="s">
        <v>807</v>
      </c>
      <c r="D24" s="5">
        <v>23</v>
      </c>
      <c r="E24" s="5">
        <f>VLOOKUP(B24,[9]综合测评!$B$70:$M$100,12,0)</f>
        <v>72.500695652173903</v>
      </c>
      <c r="F24" s="5">
        <f>VLOOKUP(B24,[10]综合测评!$B$4:$M$45,12,0)</f>
        <v>67.152000000000001</v>
      </c>
      <c r="G24" s="5">
        <f>VLOOKUP(B24,[11]综合测评!$C$4:$N$42,12,0)</f>
        <v>79.610210526315811</v>
      </c>
      <c r="H24" s="5">
        <f t="shared" si="0"/>
        <v>219.26290617848974</v>
      </c>
      <c r="I24" s="5">
        <v>22</v>
      </c>
      <c r="J24" s="5">
        <f t="shared" si="1"/>
        <v>45</v>
      </c>
      <c r="K24" s="5">
        <v>23</v>
      </c>
      <c r="L24" s="5" t="s">
        <v>11</v>
      </c>
      <c r="M24" s="5" t="s">
        <v>12</v>
      </c>
      <c r="N24" s="5" t="s">
        <v>739</v>
      </c>
      <c r="O24" s="5" t="s">
        <v>740</v>
      </c>
    </row>
    <row r="25" spans="1:15" x14ac:dyDescent="0.2">
      <c r="A25" s="5" t="s">
        <v>808</v>
      </c>
      <c r="B25" s="5" t="s">
        <v>809</v>
      </c>
      <c r="C25" s="5" t="s">
        <v>810</v>
      </c>
      <c r="D25" s="5">
        <v>24</v>
      </c>
      <c r="E25" s="5">
        <f>VLOOKUP(B25,[9]综合测评!$B$70:$M$100,12,0)</f>
        <v>72.879739130434785</v>
      </c>
      <c r="F25" s="5">
        <f>VLOOKUP(B25,[10]综合测评!$B$4:$M$45,12,0)</f>
        <v>69.677999999999997</v>
      </c>
      <c r="G25" s="5">
        <f>VLOOKUP(B25,[11]综合测评!$C$4:$N$42,12,0)</f>
        <v>75.071842105263158</v>
      </c>
      <c r="H25" s="5">
        <f t="shared" si="0"/>
        <v>217.62958123569794</v>
      </c>
      <c r="I25" s="5">
        <v>24</v>
      </c>
      <c r="J25" s="5">
        <f t="shared" si="1"/>
        <v>48</v>
      </c>
      <c r="K25" s="5">
        <v>24</v>
      </c>
      <c r="L25" s="5" t="s">
        <v>11</v>
      </c>
      <c r="M25" s="5" t="s">
        <v>12</v>
      </c>
      <c r="N25" s="5" t="s">
        <v>739</v>
      </c>
      <c r="O25" s="5" t="s">
        <v>740</v>
      </c>
    </row>
    <row r="26" spans="1:15" x14ac:dyDescent="0.2">
      <c r="A26" s="5" t="s">
        <v>816</v>
      </c>
      <c r="B26" s="5" t="s">
        <v>817</v>
      </c>
      <c r="C26" s="5" t="s">
        <v>818</v>
      </c>
      <c r="D26" s="5">
        <v>27</v>
      </c>
      <c r="E26" s="5">
        <f>VLOOKUP(B26,[9]综合测评!$B$70:$M$100,12,0)</f>
        <v>75.09</v>
      </c>
      <c r="F26" s="5">
        <f>VLOOKUP(B26,[10]综合测评!$B$4:$M$45,12,0)</f>
        <v>69.542000000000002</v>
      </c>
      <c r="G26" s="5">
        <f>VLOOKUP(B26,[11]综合测评!$C$4:$N$42,12,0)</f>
        <v>73.822210526315786</v>
      </c>
      <c r="H26" s="5">
        <f t="shared" si="0"/>
        <v>218.45421052631579</v>
      </c>
      <c r="I26" s="5">
        <v>23</v>
      </c>
      <c r="J26" s="5">
        <f t="shared" si="1"/>
        <v>50</v>
      </c>
      <c r="K26" s="5">
        <v>25</v>
      </c>
      <c r="L26" s="5" t="s">
        <v>11</v>
      </c>
      <c r="M26" s="5" t="s">
        <v>12</v>
      </c>
      <c r="N26" s="5" t="s">
        <v>739</v>
      </c>
      <c r="O26" s="5" t="s">
        <v>744</v>
      </c>
    </row>
    <row r="27" spans="1:15" x14ac:dyDescent="0.2">
      <c r="A27" s="5" t="s">
        <v>811</v>
      </c>
      <c r="B27" s="5" t="s">
        <v>812</v>
      </c>
      <c r="C27" s="5" t="s">
        <v>708</v>
      </c>
      <c r="D27" s="5">
        <v>25</v>
      </c>
      <c r="E27" s="5">
        <f>VLOOKUP(B27,[9]综合测评!$B$70:$M$100,12,0)</f>
        <v>69.249500000000012</v>
      </c>
      <c r="F27" s="5">
        <f>VLOOKUP(B27,[10]综合测评!$B$4:$M$45,12,0)</f>
        <v>72.336102068965516</v>
      </c>
      <c r="G27" s="5">
        <f>VLOOKUP(B27,[11]综合测评!$C$4:$N$42,12,0)</f>
        <v>74.885999999999996</v>
      </c>
      <c r="H27" s="5">
        <f t="shared" si="0"/>
        <v>216.47160206896552</v>
      </c>
      <c r="I27" s="5">
        <v>26</v>
      </c>
      <c r="J27" s="5">
        <f t="shared" si="1"/>
        <v>51</v>
      </c>
      <c r="K27" s="5">
        <v>26</v>
      </c>
      <c r="L27" s="5" t="s">
        <v>11</v>
      </c>
      <c r="M27" s="5" t="s">
        <v>12</v>
      </c>
      <c r="N27" s="5" t="s">
        <v>739</v>
      </c>
      <c r="O27" s="5" t="s">
        <v>740</v>
      </c>
    </row>
    <row r="28" spans="1:15" x14ac:dyDescent="0.2">
      <c r="A28" s="5" t="s">
        <v>813</v>
      </c>
      <c r="B28" s="5" t="s">
        <v>814</v>
      </c>
      <c r="C28" s="5" t="s">
        <v>815</v>
      </c>
      <c r="D28" s="5">
        <v>26</v>
      </c>
      <c r="E28" s="5">
        <f>VLOOKUP(B28,[9]综合测评!$B$70:$M$100,12,0)</f>
        <v>71.315200000000004</v>
      </c>
      <c r="F28" s="5">
        <f>VLOOKUP(B28,[10]综合测评!$B$4:$M$45,12,0)</f>
        <v>69.39</v>
      </c>
      <c r="G28" s="5">
        <f>VLOOKUP(B28,[11]综合测评!$C$4:$N$42,12,0)</f>
        <v>73.821263157894734</v>
      </c>
      <c r="H28" s="5">
        <f t="shared" si="0"/>
        <v>214.52646315789474</v>
      </c>
      <c r="I28" s="5">
        <v>28</v>
      </c>
      <c r="J28" s="5">
        <f t="shared" si="1"/>
        <v>54</v>
      </c>
      <c r="K28" s="5">
        <v>27</v>
      </c>
      <c r="L28" s="5" t="s">
        <v>11</v>
      </c>
      <c r="M28" s="5" t="s">
        <v>12</v>
      </c>
      <c r="N28" s="5" t="s">
        <v>739</v>
      </c>
      <c r="O28" s="5" t="s">
        <v>740</v>
      </c>
    </row>
    <row r="29" spans="1:15" x14ac:dyDescent="0.2">
      <c r="A29" s="5" t="s">
        <v>819</v>
      </c>
      <c r="B29" s="5" t="s">
        <v>820</v>
      </c>
      <c r="C29" s="5" t="s">
        <v>821</v>
      </c>
      <c r="D29" s="5">
        <v>28</v>
      </c>
      <c r="E29" s="5">
        <f>VLOOKUP(B29,[4]大一学年!$B$4:$L$51,11,0)</f>
        <v>72.34</v>
      </c>
      <c r="F29" s="5">
        <f>VLOOKUP(B29,[10]综合测评!$B$4:$M$45,12,0)</f>
        <v>68.436000000000007</v>
      </c>
      <c r="G29" s="5">
        <f>VLOOKUP(B29,[11]综合测评!$C$4:$N$42,12,0)</f>
        <v>73.955263157894748</v>
      </c>
      <c r="H29" s="5">
        <f t="shared" si="0"/>
        <v>214.73126315789477</v>
      </c>
      <c r="I29" s="5">
        <v>27</v>
      </c>
      <c r="J29" s="5">
        <f t="shared" si="1"/>
        <v>55</v>
      </c>
      <c r="K29" s="5">
        <v>28</v>
      </c>
      <c r="L29" s="5" t="s">
        <v>11</v>
      </c>
      <c r="M29" s="5" t="s">
        <v>12</v>
      </c>
      <c r="N29" s="5" t="s">
        <v>739</v>
      </c>
      <c r="O29" s="5" t="s">
        <v>744</v>
      </c>
    </row>
    <row r="30" spans="1:15" x14ac:dyDescent="0.2">
      <c r="A30" s="5" t="s">
        <v>825</v>
      </c>
      <c r="B30" s="5" t="s">
        <v>826</v>
      </c>
      <c r="C30" s="5" t="s">
        <v>827</v>
      </c>
      <c r="D30" s="5">
        <v>30</v>
      </c>
      <c r="E30" s="5">
        <f>VLOOKUP(B30,[9]综合测评!$B$70:$M$100,12,0)</f>
        <v>69.77</v>
      </c>
      <c r="F30" s="5">
        <f>VLOOKUP(B30,[10]综合测评!$B$4:$M$45,12,0)</f>
        <v>69.718959999999996</v>
      </c>
      <c r="G30" s="5">
        <f>VLOOKUP(B30,[11]综合测评!$C$4:$N$42,12,0)</f>
        <v>73.848315789473702</v>
      </c>
      <c r="H30" s="5">
        <f t="shared" si="0"/>
        <v>213.33727578947369</v>
      </c>
      <c r="I30" s="5">
        <v>29</v>
      </c>
      <c r="J30" s="5">
        <f t="shared" si="1"/>
        <v>59</v>
      </c>
      <c r="K30" s="5">
        <v>29</v>
      </c>
      <c r="L30" s="5" t="s">
        <v>11</v>
      </c>
      <c r="M30" s="5" t="s">
        <v>12</v>
      </c>
      <c r="N30" s="5" t="s">
        <v>739</v>
      </c>
      <c r="O30" s="5" t="s">
        <v>744</v>
      </c>
    </row>
    <row r="31" spans="1:15" x14ac:dyDescent="0.2">
      <c r="A31" s="5" t="s">
        <v>822</v>
      </c>
      <c r="B31" s="5" t="s">
        <v>823</v>
      </c>
      <c r="C31" s="5" t="s">
        <v>824</v>
      </c>
      <c r="D31" s="5">
        <v>29</v>
      </c>
      <c r="E31" s="5">
        <f>VLOOKUP(B31,[9]综合测评!$B$70:$M$100,12,0)</f>
        <v>67.89</v>
      </c>
      <c r="F31" s="5">
        <f>VLOOKUP(B31,[10]综合测评!$B$4:$M$45,12,0)</f>
        <v>59.831999999999994</v>
      </c>
      <c r="G31" s="5">
        <f>VLOOKUP(B31,[11]综合测评!$C$4:$N$42,12,0)</f>
        <v>79.658210526315813</v>
      </c>
      <c r="H31" s="5">
        <f t="shared" si="0"/>
        <v>207.38021052631581</v>
      </c>
      <c r="I31" s="5">
        <v>31</v>
      </c>
      <c r="J31" s="5">
        <f t="shared" si="1"/>
        <v>60</v>
      </c>
      <c r="K31" s="5">
        <v>30</v>
      </c>
      <c r="L31" s="5" t="s">
        <v>11</v>
      </c>
      <c r="M31" s="5" t="s">
        <v>12</v>
      </c>
      <c r="N31" s="5" t="s">
        <v>739</v>
      </c>
      <c r="O31" s="5" t="s">
        <v>744</v>
      </c>
    </row>
    <row r="32" spans="1:15" x14ac:dyDescent="0.2">
      <c r="A32" s="5" t="s">
        <v>828</v>
      </c>
      <c r="B32" s="5" t="s">
        <v>829</v>
      </c>
      <c r="C32" s="5" t="s">
        <v>830</v>
      </c>
      <c r="D32" s="5">
        <v>31</v>
      </c>
      <c r="E32" s="5">
        <f>VLOOKUP(B32,[9]综合测评!$B$70:$M$100,12,0)</f>
        <v>71.59</v>
      </c>
      <c r="F32" s="5">
        <f>VLOOKUP(B32,[10]综合测评!$B$4:$M$45,12,0)</f>
        <v>65.555999999999997</v>
      </c>
      <c r="G32" s="5">
        <f>VLOOKUP(B32,[11]综合测评!$C$4:$N$42,12,0)</f>
        <v>71.019894736842105</v>
      </c>
      <c r="H32" s="5">
        <f t="shared" si="0"/>
        <v>208.16589473684212</v>
      </c>
      <c r="I32" s="5">
        <v>30</v>
      </c>
      <c r="J32" s="5">
        <f t="shared" si="1"/>
        <v>61</v>
      </c>
      <c r="K32" s="5">
        <v>31</v>
      </c>
      <c r="L32" s="5" t="s">
        <v>11</v>
      </c>
      <c r="M32" s="5" t="s">
        <v>12</v>
      </c>
      <c r="N32" s="5" t="s">
        <v>739</v>
      </c>
      <c r="O32" s="5" t="s">
        <v>744</v>
      </c>
    </row>
    <row r="33" spans="1:15" x14ac:dyDescent="0.2">
      <c r="A33" s="5" t="s">
        <v>834</v>
      </c>
      <c r="B33" s="5" t="s">
        <v>835</v>
      </c>
      <c r="C33" s="5" t="s">
        <v>833</v>
      </c>
      <c r="D33" s="5">
        <v>33</v>
      </c>
      <c r="E33" s="5">
        <f>VLOOKUP(B33,[9]综合测评!$B$70:$M$100,12,0)</f>
        <v>70.899999999999991</v>
      </c>
      <c r="F33" s="5">
        <f>VLOOKUP(B33,[10]综合测评!$B$4:$M$45,12,0)</f>
        <v>64.311999999999998</v>
      </c>
      <c r="G33" s="5">
        <f>VLOOKUP(B33,[11]综合测评!$C$4:$N$42,12,0)</f>
        <v>70.28947368421052</v>
      </c>
      <c r="H33" s="5">
        <f t="shared" si="0"/>
        <v>205.50147368421051</v>
      </c>
      <c r="I33" s="5">
        <v>32</v>
      </c>
      <c r="J33" s="5">
        <f t="shared" si="1"/>
        <v>65</v>
      </c>
      <c r="K33" s="5">
        <v>32</v>
      </c>
      <c r="L33" s="5" t="s">
        <v>11</v>
      </c>
      <c r="M33" s="5" t="s">
        <v>12</v>
      </c>
      <c r="N33" s="5" t="s">
        <v>739</v>
      </c>
      <c r="O33" s="5" t="s">
        <v>740</v>
      </c>
    </row>
    <row r="34" spans="1:15" x14ac:dyDescent="0.2">
      <c r="A34" s="5" t="s">
        <v>839</v>
      </c>
      <c r="B34" s="5" t="s">
        <v>840</v>
      </c>
      <c r="C34" s="5" t="s">
        <v>552</v>
      </c>
      <c r="D34" s="5">
        <v>35</v>
      </c>
      <c r="E34" s="5">
        <f>VLOOKUP(B34,[9]综合测评!$B$70:$M$100,12,0)</f>
        <v>70.474434782608711</v>
      </c>
      <c r="F34" s="5">
        <f>VLOOKUP(B34,[10]综合测评!$B$4:$M$45,12,0)</f>
        <v>63.231999999999999</v>
      </c>
      <c r="G34" s="5">
        <f>VLOOKUP(B34,[11]综合测评!$C$4:$N$42,12,0)</f>
        <v>69.342736842105253</v>
      </c>
      <c r="H34" s="5">
        <f t="shared" si="0"/>
        <v>203.04917162471395</v>
      </c>
      <c r="I34" s="5">
        <v>33</v>
      </c>
      <c r="J34" s="5">
        <f t="shared" si="1"/>
        <v>68</v>
      </c>
      <c r="K34" s="5">
        <v>33</v>
      </c>
      <c r="L34" s="5" t="s">
        <v>11</v>
      </c>
      <c r="M34" s="5" t="s">
        <v>12</v>
      </c>
      <c r="N34" s="5" t="s">
        <v>739</v>
      </c>
      <c r="O34" s="5" t="s">
        <v>740</v>
      </c>
    </row>
    <row r="35" spans="1:15" x14ac:dyDescent="0.2">
      <c r="A35" s="5" t="s">
        <v>836</v>
      </c>
      <c r="B35" s="5" t="s">
        <v>837</v>
      </c>
      <c r="C35" s="5" t="s">
        <v>838</v>
      </c>
      <c r="D35" s="5">
        <v>34</v>
      </c>
      <c r="E35" s="5">
        <f>VLOOKUP(B35,[9]综合测评!$B$70:$M$100,12,0)</f>
        <v>70.059600000000003</v>
      </c>
      <c r="F35" s="5">
        <f>VLOOKUP(B35,[10]综合测评!$B$4:$M$45,12,0)</f>
        <v>65.421999999999997</v>
      </c>
      <c r="G35" s="5">
        <f>VLOOKUP(B35,[11]综合测评!$C$4:$N$42,12,0)</f>
        <v>66.477894736842103</v>
      </c>
      <c r="H35" s="5">
        <f t="shared" si="0"/>
        <v>201.95949473684212</v>
      </c>
      <c r="I35" s="5">
        <v>35</v>
      </c>
      <c r="J35" s="5">
        <f t="shared" si="1"/>
        <v>69</v>
      </c>
      <c r="K35" s="5">
        <v>34</v>
      </c>
      <c r="L35" s="5" t="s">
        <v>11</v>
      </c>
      <c r="M35" s="5" t="s">
        <v>12</v>
      </c>
      <c r="N35" s="5" t="s">
        <v>739</v>
      </c>
      <c r="O35" s="5" t="s">
        <v>740</v>
      </c>
    </row>
    <row r="36" spans="1:15" x14ac:dyDescent="0.2">
      <c r="A36" s="5" t="s">
        <v>831</v>
      </c>
      <c r="B36" s="5" t="s">
        <v>832</v>
      </c>
      <c r="C36" s="5" t="s">
        <v>833</v>
      </c>
      <c r="D36" s="5">
        <v>32</v>
      </c>
      <c r="E36" s="5">
        <f>VLOOKUP(B36,[4]大一学年!$B$4:$L$51,11,0)</f>
        <v>69.36</v>
      </c>
      <c r="F36" s="5">
        <f>VLOOKUP(B36,[10]综合测评!$B$4:$M$45,12,0)</f>
        <v>59.467999999999989</v>
      </c>
      <c r="G36" s="5">
        <f>VLOOKUP(B36,[11]综合测评!$C$4:$N$42,12,0)</f>
        <v>68.608631578947367</v>
      </c>
      <c r="H36" s="5">
        <f t="shared" si="0"/>
        <v>197.43663157894736</v>
      </c>
      <c r="I36" s="5">
        <v>38</v>
      </c>
      <c r="J36" s="5">
        <f t="shared" si="1"/>
        <v>70</v>
      </c>
      <c r="K36" s="5">
        <v>35</v>
      </c>
      <c r="L36" s="5" t="s">
        <v>11</v>
      </c>
      <c r="M36" s="5" t="s">
        <v>12</v>
      </c>
      <c r="N36" s="5" t="s">
        <v>739</v>
      </c>
      <c r="O36" s="5" t="s">
        <v>744</v>
      </c>
    </row>
    <row r="37" spans="1:15" x14ac:dyDescent="0.2">
      <c r="A37" s="5" t="s">
        <v>841</v>
      </c>
      <c r="B37" s="5" t="s">
        <v>842</v>
      </c>
      <c r="C37" s="5" t="s">
        <v>843</v>
      </c>
      <c r="D37" s="5">
        <v>36</v>
      </c>
      <c r="E37" s="5">
        <f>VLOOKUP(B37,[9]综合测评!$B$70:$M$100,12,0)</f>
        <v>69.290000000000006</v>
      </c>
      <c r="F37" s="5">
        <f>VLOOKUP(B37,[10]综合测评!$B$4:$M$45,12,0)</f>
        <v>62.731999999999999</v>
      </c>
      <c r="G37" s="5">
        <f>VLOOKUP(B37,[11]综合测评!$C$4:$N$42,12,0)</f>
        <v>70.982631578947363</v>
      </c>
      <c r="H37" s="5">
        <f t="shared" si="0"/>
        <v>203.00463157894734</v>
      </c>
      <c r="I37" s="5">
        <v>34</v>
      </c>
      <c r="J37" s="5">
        <f t="shared" si="1"/>
        <v>70</v>
      </c>
      <c r="K37" s="5">
        <v>36</v>
      </c>
      <c r="L37" s="5" t="s">
        <v>11</v>
      </c>
      <c r="M37" s="5" t="s">
        <v>12</v>
      </c>
      <c r="N37" s="5" t="s">
        <v>739</v>
      </c>
      <c r="O37" s="5" t="s">
        <v>744</v>
      </c>
    </row>
    <row r="38" spans="1:15" x14ac:dyDescent="0.2">
      <c r="A38" s="5" t="s">
        <v>844</v>
      </c>
      <c r="B38" s="5" t="s">
        <v>845</v>
      </c>
      <c r="C38" s="5" t="s">
        <v>846</v>
      </c>
      <c r="D38" s="5">
        <v>37</v>
      </c>
      <c r="E38" s="5">
        <f>VLOOKUP(B38,[9]综合测评!$B$70:$M$100,12,0)</f>
        <v>68.289999999999992</v>
      </c>
      <c r="F38" s="5">
        <f>VLOOKUP(B38,[10]综合测评!$B$4:$M$45,12,0)</f>
        <v>62.08</v>
      </c>
      <c r="G38" s="5">
        <f>VLOOKUP(B38,[11]综合测评!$C$4:$N$42,12,0)</f>
        <v>69.824421052631564</v>
      </c>
      <c r="H38" s="5">
        <f t="shared" si="0"/>
        <v>200.19442105263158</v>
      </c>
      <c r="I38" s="5">
        <v>36</v>
      </c>
      <c r="J38" s="5">
        <f t="shared" si="1"/>
        <v>73</v>
      </c>
      <c r="K38" s="5">
        <v>37</v>
      </c>
      <c r="L38" s="5" t="s">
        <v>11</v>
      </c>
      <c r="M38" s="5" t="s">
        <v>12</v>
      </c>
      <c r="N38" s="5" t="s">
        <v>739</v>
      </c>
      <c r="O38" s="5" t="s">
        <v>744</v>
      </c>
    </row>
    <row r="39" spans="1:15" x14ac:dyDescent="0.2">
      <c r="A39" s="5" t="s">
        <v>847</v>
      </c>
      <c r="B39" s="5" t="s">
        <v>848</v>
      </c>
      <c r="C39" s="5" t="s">
        <v>849</v>
      </c>
      <c r="D39" s="5">
        <v>38</v>
      </c>
      <c r="E39" s="5">
        <f>VLOOKUP(B39,[9]综合测评!$B$70:$M$100,12,0)</f>
        <v>68.661599999999993</v>
      </c>
      <c r="F39" s="5">
        <f>VLOOKUP(B39,[10]综合测评!$B$4:$M$45,12,0)</f>
        <v>65.388000000000005</v>
      </c>
      <c r="G39" s="5">
        <f>VLOOKUP(B39,[11]综合测评!$C$4:$N$42,12,0)</f>
        <v>63.825894736842109</v>
      </c>
      <c r="H39" s="5">
        <f t="shared" si="0"/>
        <v>197.87549473684211</v>
      </c>
      <c r="I39" s="5">
        <v>37</v>
      </c>
      <c r="J39" s="5">
        <f t="shared" si="1"/>
        <v>75</v>
      </c>
      <c r="K39" s="5">
        <v>38</v>
      </c>
      <c r="L39" s="5" t="s">
        <v>11</v>
      </c>
      <c r="M39" s="5" t="s">
        <v>12</v>
      </c>
      <c r="N39" s="5" t="s">
        <v>739</v>
      </c>
      <c r="O39" s="5" t="s">
        <v>740</v>
      </c>
    </row>
    <row r="40" spans="1:15" x14ac:dyDescent="0.2">
      <c r="A40" s="5" t="s">
        <v>850</v>
      </c>
      <c r="B40" s="5" t="s">
        <v>851</v>
      </c>
      <c r="C40" s="5" t="s">
        <v>852</v>
      </c>
      <c r="D40" s="5">
        <v>39</v>
      </c>
      <c r="E40" s="5">
        <f>VLOOKUP(B40,[9]综合测评!$B$70:$M$100,12,0)</f>
        <v>55.620000000000005</v>
      </c>
      <c r="F40" s="5">
        <f>VLOOKUP(B40,[10]综合测评!$B$4:$M$45,12,0)</f>
        <v>57.043999999999997</v>
      </c>
      <c r="G40" s="5">
        <f>VLOOKUP(B40,[11]综合测评!$C$4:$N$42,12,0)</f>
        <v>67.897263157894741</v>
      </c>
      <c r="H40" s="5">
        <f t="shared" si="0"/>
        <v>180.56126315789476</v>
      </c>
      <c r="I40" s="5">
        <v>39</v>
      </c>
      <c r="J40" s="5">
        <f t="shared" si="1"/>
        <v>78</v>
      </c>
      <c r="K40" s="5">
        <v>39</v>
      </c>
      <c r="L40" s="5" t="s">
        <v>11</v>
      </c>
      <c r="M40" s="5" t="s">
        <v>12</v>
      </c>
      <c r="N40" s="5" t="s">
        <v>739</v>
      </c>
      <c r="O40" s="5" t="s">
        <v>744</v>
      </c>
    </row>
  </sheetData>
  <sortState xmlns:xlrd2="http://schemas.microsoft.com/office/spreadsheetml/2017/richdata2" ref="A2:O43">
    <sortCondition ref="K1:K43"/>
  </sortState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54CFC-A5B3-47C3-BAA4-AF55988771DE}">
  <dimension ref="A1:O57"/>
  <sheetViews>
    <sheetView tabSelected="1" workbookViewId="0">
      <selection activeCell="A56" sqref="A56:XFD57"/>
    </sheetView>
  </sheetViews>
  <sheetFormatPr defaultRowHeight="14.25" x14ac:dyDescent="0.2"/>
  <cols>
    <col min="1" max="1" width="18.75" customWidth="1"/>
    <col min="2" max="2" width="14.125" customWidth="1"/>
    <col min="3" max="3" width="18.125" customWidth="1"/>
    <col min="4" max="4" width="17.875" customWidth="1"/>
    <col min="5" max="5" width="20.625" style="3" customWidth="1"/>
    <col min="6" max="6" width="19.25" customWidth="1"/>
    <col min="7" max="7" width="19.875" customWidth="1"/>
    <col min="8" max="8" width="19.375" customWidth="1"/>
    <col min="9" max="9" width="18" customWidth="1"/>
    <col min="10" max="10" width="17.125" customWidth="1"/>
    <col min="11" max="11" width="17.375" customWidth="1"/>
    <col min="14" max="14" width="21" customWidth="1"/>
    <col min="15" max="15" width="31.875" customWidth="1"/>
  </cols>
  <sheetData>
    <row r="1" spans="1:15" x14ac:dyDescent="0.2">
      <c r="A1" s="4" t="s">
        <v>0</v>
      </c>
      <c r="B1" s="4" t="s">
        <v>1</v>
      </c>
      <c r="C1" s="4" t="s">
        <v>2</v>
      </c>
      <c r="D1" s="4" t="s">
        <v>3</v>
      </c>
      <c r="E1" s="7" t="s">
        <v>853</v>
      </c>
      <c r="F1" s="7" t="s">
        <v>854</v>
      </c>
      <c r="G1" s="7" t="s">
        <v>855</v>
      </c>
      <c r="H1" s="7" t="s">
        <v>856</v>
      </c>
      <c r="I1" s="7" t="s">
        <v>857</v>
      </c>
      <c r="J1" s="7" t="s">
        <v>860</v>
      </c>
      <c r="K1" s="7" t="s">
        <v>861</v>
      </c>
      <c r="L1" s="4" t="s">
        <v>4</v>
      </c>
      <c r="M1" s="4" t="s">
        <v>5</v>
      </c>
      <c r="N1" s="4" t="s">
        <v>6</v>
      </c>
      <c r="O1" s="4" t="s">
        <v>7</v>
      </c>
    </row>
    <row r="2" spans="1:15" x14ac:dyDescent="0.2">
      <c r="A2" s="5" t="s">
        <v>569</v>
      </c>
      <c r="B2" s="5" t="s">
        <v>570</v>
      </c>
      <c r="C2" s="5" t="s">
        <v>571</v>
      </c>
      <c r="D2" s="5" t="s">
        <v>9</v>
      </c>
      <c r="E2" s="5">
        <f>VLOOKUP(B2,[9]综合测评!$B$5:$M$68,12,0)</f>
        <v>99.247</v>
      </c>
      <c r="F2" s="5">
        <v>111.5857</v>
      </c>
      <c r="G2" s="5">
        <f>VLOOKUP(B2,[12]综合测评!$B$4:$M$62,12,0)</f>
        <v>111.995</v>
      </c>
      <c r="H2" s="5">
        <f t="shared" ref="H2:H33" si="0">E2+F2+G2</f>
        <v>322.82769999999999</v>
      </c>
      <c r="I2" s="5">
        <v>2</v>
      </c>
      <c r="J2" s="5">
        <f t="shared" ref="J2:J33" si="1">I2+D2</f>
        <v>3</v>
      </c>
      <c r="K2" s="5">
        <v>1</v>
      </c>
      <c r="L2" s="5" t="s">
        <v>11</v>
      </c>
      <c r="M2" s="5" t="s">
        <v>12</v>
      </c>
      <c r="N2" s="5" t="s">
        <v>572</v>
      </c>
      <c r="O2" s="5" t="s">
        <v>573</v>
      </c>
    </row>
    <row r="3" spans="1:15" x14ac:dyDescent="0.2">
      <c r="A3" s="5" t="s">
        <v>574</v>
      </c>
      <c r="B3" s="5" t="s">
        <v>575</v>
      </c>
      <c r="C3" s="5" t="s">
        <v>576</v>
      </c>
      <c r="D3" s="5" t="s">
        <v>10</v>
      </c>
      <c r="E3" s="5">
        <f>VLOOKUP(B3,[9]综合测评!$B$5:$M$68,12,0)</f>
        <v>88.164999999999992</v>
      </c>
      <c r="F3" s="5">
        <v>94.308199999999999</v>
      </c>
      <c r="G3" s="5">
        <f>VLOOKUP(B3,[12]综合测评!$B$4:$M$62,12,0)</f>
        <v>122.71900000000001</v>
      </c>
      <c r="H3" s="5">
        <f t="shared" si="0"/>
        <v>305.19220000000001</v>
      </c>
      <c r="I3" s="5">
        <v>4</v>
      </c>
      <c r="J3" s="5">
        <f t="shared" si="1"/>
        <v>6</v>
      </c>
      <c r="K3" s="5">
        <v>2</v>
      </c>
      <c r="L3" s="5" t="s">
        <v>11</v>
      </c>
      <c r="M3" s="5" t="s">
        <v>12</v>
      </c>
      <c r="N3" s="5" t="s">
        <v>572</v>
      </c>
      <c r="O3" s="5" t="s">
        <v>573</v>
      </c>
    </row>
    <row r="4" spans="1:15" x14ac:dyDescent="0.2">
      <c r="A4" s="5" t="s">
        <v>580</v>
      </c>
      <c r="B4" s="5" t="s">
        <v>581</v>
      </c>
      <c r="C4" s="5" t="s">
        <v>582</v>
      </c>
      <c r="D4" s="5" t="s">
        <v>28</v>
      </c>
      <c r="E4" s="5">
        <f>VLOOKUP(B4,[9]综合测评!$B$5:$M$68,12,0)</f>
        <v>90.240000000000009</v>
      </c>
      <c r="F4" s="5">
        <v>107.72299999999998</v>
      </c>
      <c r="G4" s="5">
        <f>VLOOKUP(B4,[12]综合测评!$B$4:$M$62,12,0)</f>
        <v>123.83657100000001</v>
      </c>
      <c r="H4" s="5">
        <f t="shared" si="0"/>
        <v>321.79957100000001</v>
      </c>
      <c r="I4" s="5">
        <v>3</v>
      </c>
      <c r="J4" s="5">
        <f t="shared" si="1"/>
        <v>7</v>
      </c>
      <c r="K4" s="5">
        <v>3</v>
      </c>
      <c r="L4" s="5" t="s">
        <v>11</v>
      </c>
      <c r="M4" s="5" t="s">
        <v>12</v>
      </c>
      <c r="N4" s="5" t="s">
        <v>572</v>
      </c>
      <c r="O4" s="5" t="s">
        <v>583</v>
      </c>
    </row>
    <row r="5" spans="1:15" x14ac:dyDescent="0.2">
      <c r="A5" s="5" t="s">
        <v>596</v>
      </c>
      <c r="B5" s="5" t="s">
        <v>597</v>
      </c>
      <c r="C5" s="5" t="s">
        <v>598</v>
      </c>
      <c r="D5" s="5" t="s">
        <v>45</v>
      </c>
      <c r="E5" s="5">
        <f>VLOOKUP(B5,[9]综合测评!$B$5:$M$68,12,0)</f>
        <v>94.589999999999989</v>
      </c>
      <c r="F5" s="5">
        <v>104.37950000000001</v>
      </c>
      <c r="G5" s="5">
        <f>VLOOKUP(B5,[12]综合测评!$B$4:$M$62,12,0)</f>
        <v>126.75399999999999</v>
      </c>
      <c r="H5" s="5">
        <f t="shared" si="0"/>
        <v>325.72349999999994</v>
      </c>
      <c r="I5" s="5">
        <v>1</v>
      </c>
      <c r="J5" s="5">
        <f t="shared" si="1"/>
        <v>10</v>
      </c>
      <c r="K5" s="5">
        <v>4</v>
      </c>
      <c r="L5" s="5" t="s">
        <v>11</v>
      </c>
      <c r="M5" s="5" t="s">
        <v>12</v>
      </c>
      <c r="N5" s="5" t="s">
        <v>572</v>
      </c>
      <c r="O5" s="5" t="s">
        <v>573</v>
      </c>
    </row>
    <row r="6" spans="1:15" x14ac:dyDescent="0.2">
      <c r="A6" s="5" t="s">
        <v>584</v>
      </c>
      <c r="B6" s="5" t="s">
        <v>585</v>
      </c>
      <c r="C6" s="5" t="s">
        <v>586</v>
      </c>
      <c r="D6" s="5" t="s">
        <v>23</v>
      </c>
      <c r="E6" s="5">
        <f>VLOOKUP(B6,[9]综合测评!$B$5:$M$68,12,0)</f>
        <v>91.868200000000002</v>
      </c>
      <c r="F6" s="5">
        <v>94.567000000000007</v>
      </c>
      <c r="G6" s="5">
        <f>VLOOKUP(B6,[12]综合测评!$B$4:$M$62,12,0)</f>
        <v>107.627713</v>
      </c>
      <c r="H6" s="5">
        <f t="shared" si="0"/>
        <v>294.06291299999998</v>
      </c>
      <c r="I6" s="5">
        <v>6</v>
      </c>
      <c r="J6" s="5">
        <f t="shared" si="1"/>
        <v>11</v>
      </c>
      <c r="K6" s="5">
        <v>5</v>
      </c>
      <c r="L6" s="5" t="s">
        <v>11</v>
      </c>
      <c r="M6" s="5" t="s">
        <v>12</v>
      </c>
      <c r="N6" s="5" t="s">
        <v>572</v>
      </c>
      <c r="O6" s="5" t="s">
        <v>583</v>
      </c>
    </row>
    <row r="7" spans="1:15" x14ac:dyDescent="0.2">
      <c r="A7" s="5" t="s">
        <v>593</v>
      </c>
      <c r="B7" s="5" t="s">
        <v>594</v>
      </c>
      <c r="C7" s="5" t="s">
        <v>595</v>
      </c>
      <c r="D7" s="5" t="s">
        <v>33</v>
      </c>
      <c r="E7" s="5">
        <f>VLOOKUP(B7,[9]综合测评!$B$5:$M$68,12,0)</f>
        <v>94.689999999999984</v>
      </c>
      <c r="F7" s="5">
        <v>94.191249999999997</v>
      </c>
      <c r="G7" s="5">
        <f>VLOOKUP(B7,[12]综合测评!$B$4:$M$62,12,0)</f>
        <v>111.07799999999999</v>
      </c>
      <c r="H7" s="5">
        <f t="shared" si="0"/>
        <v>299.95924999999994</v>
      </c>
      <c r="I7" s="5">
        <v>5</v>
      </c>
      <c r="J7" s="5">
        <f t="shared" si="1"/>
        <v>13</v>
      </c>
      <c r="K7" s="5">
        <v>6</v>
      </c>
      <c r="L7" s="5" t="s">
        <v>11</v>
      </c>
      <c r="M7" s="5" t="s">
        <v>12</v>
      </c>
      <c r="N7" s="5" t="s">
        <v>572</v>
      </c>
      <c r="O7" s="5" t="s">
        <v>573</v>
      </c>
    </row>
    <row r="8" spans="1:15" x14ac:dyDescent="0.2">
      <c r="A8" s="5" t="s">
        <v>577</v>
      </c>
      <c r="B8" s="5" t="s">
        <v>578</v>
      </c>
      <c r="C8" s="5" t="s">
        <v>579</v>
      </c>
      <c r="D8" s="5" t="s">
        <v>22</v>
      </c>
      <c r="E8" s="5">
        <f>VLOOKUP(B8,[9]综合测评!$B$5:$M$68,12,0)</f>
        <v>103.00599999999999</v>
      </c>
      <c r="F8" s="5">
        <v>82.838250000000002</v>
      </c>
      <c r="G8" s="5">
        <f>VLOOKUP(B8,[12]综合测评!$B$4:$M$62,12,0)</f>
        <v>79.076999999999998</v>
      </c>
      <c r="H8" s="5">
        <f t="shared" si="0"/>
        <v>264.92124999999999</v>
      </c>
      <c r="I8" s="5">
        <v>12</v>
      </c>
      <c r="J8" s="5">
        <f t="shared" si="1"/>
        <v>15</v>
      </c>
      <c r="K8" s="5">
        <v>7</v>
      </c>
      <c r="L8" s="5" t="s">
        <v>11</v>
      </c>
      <c r="M8" s="5" t="s">
        <v>12</v>
      </c>
      <c r="N8" s="5" t="s">
        <v>572</v>
      </c>
      <c r="O8" s="5" t="s">
        <v>573</v>
      </c>
    </row>
    <row r="9" spans="1:15" x14ac:dyDescent="0.2">
      <c r="A9" s="5" t="s">
        <v>587</v>
      </c>
      <c r="B9" s="5" t="s">
        <v>588</v>
      </c>
      <c r="C9" s="5" t="s">
        <v>589</v>
      </c>
      <c r="D9" s="5" t="s">
        <v>38</v>
      </c>
      <c r="E9" s="5">
        <f>VLOOKUP(B9,[9]综合测评!$B$5:$M$68,12,0)</f>
        <v>92.862999999999985</v>
      </c>
      <c r="F9" s="5">
        <v>89.683999999999997</v>
      </c>
      <c r="G9" s="5">
        <f>VLOOKUP(B9,[12]综合测评!$B$4:$M$62,12,0)</f>
        <v>95.037999999999997</v>
      </c>
      <c r="H9" s="5">
        <f t="shared" si="0"/>
        <v>277.58499999999998</v>
      </c>
      <c r="I9" s="5">
        <v>9</v>
      </c>
      <c r="J9" s="5">
        <f t="shared" si="1"/>
        <v>15</v>
      </c>
      <c r="K9" s="5">
        <v>8</v>
      </c>
      <c r="L9" s="5" t="s">
        <v>11</v>
      </c>
      <c r="M9" s="5" t="s">
        <v>12</v>
      </c>
      <c r="N9" s="5" t="s">
        <v>572</v>
      </c>
      <c r="O9" s="5" t="s">
        <v>573</v>
      </c>
    </row>
    <row r="10" spans="1:15" x14ac:dyDescent="0.2">
      <c r="A10" s="5" t="s">
        <v>590</v>
      </c>
      <c r="B10" s="5" t="s">
        <v>591</v>
      </c>
      <c r="C10" s="5" t="s">
        <v>592</v>
      </c>
      <c r="D10" s="5" t="s">
        <v>35</v>
      </c>
      <c r="E10" s="5">
        <v>80.977534799999987</v>
      </c>
      <c r="F10" s="5">
        <v>95.97</v>
      </c>
      <c r="G10" s="5">
        <f>VLOOKUP(B10,[12]综合测评!$B$4:$M$62,12,0)</f>
        <v>83.005999999999986</v>
      </c>
      <c r="H10" s="5">
        <f t="shared" si="0"/>
        <v>259.95353479999994</v>
      </c>
      <c r="I10" s="5">
        <v>13</v>
      </c>
      <c r="J10" s="5">
        <f t="shared" si="1"/>
        <v>20</v>
      </c>
      <c r="K10" s="5">
        <v>9</v>
      </c>
      <c r="L10" s="5" t="s">
        <v>11</v>
      </c>
      <c r="M10" s="5" t="s">
        <v>12</v>
      </c>
      <c r="N10" s="5" t="s">
        <v>572</v>
      </c>
      <c r="O10" s="5" t="s">
        <v>573</v>
      </c>
    </row>
    <row r="11" spans="1:15" x14ac:dyDescent="0.2">
      <c r="A11" s="5" t="s">
        <v>601</v>
      </c>
      <c r="B11" s="5" t="s">
        <v>602</v>
      </c>
      <c r="C11" s="5" t="s">
        <v>603</v>
      </c>
      <c r="D11" s="5" t="s">
        <v>53</v>
      </c>
      <c r="E11" s="5">
        <f>VLOOKUP(B11,[9]综合测评!$B$5:$M$68,12,0)</f>
        <v>91.33</v>
      </c>
      <c r="F11" s="5">
        <v>89.678000000000011</v>
      </c>
      <c r="G11" s="5">
        <f>VLOOKUP(B11,[12]综合测评!$B$4:$M$62,12,0)</f>
        <v>89.650200000000012</v>
      </c>
      <c r="H11" s="5">
        <f t="shared" si="0"/>
        <v>270.65820000000002</v>
      </c>
      <c r="I11" s="5">
        <v>10</v>
      </c>
      <c r="J11" s="5">
        <f t="shared" si="1"/>
        <v>21</v>
      </c>
      <c r="K11" s="5">
        <v>10</v>
      </c>
      <c r="L11" s="5" t="s">
        <v>11</v>
      </c>
      <c r="M11" s="5" t="s">
        <v>12</v>
      </c>
      <c r="N11" s="5" t="s">
        <v>572</v>
      </c>
      <c r="O11" s="5" t="s">
        <v>573</v>
      </c>
    </row>
    <row r="12" spans="1:15" x14ac:dyDescent="0.2">
      <c r="A12" s="5" t="s">
        <v>599</v>
      </c>
      <c r="B12" s="5" t="s">
        <v>600</v>
      </c>
      <c r="C12" s="5" t="s">
        <v>316</v>
      </c>
      <c r="D12" s="5" t="s">
        <v>47</v>
      </c>
      <c r="E12" s="5">
        <f>VLOOKUP(B12,[9]综合测评!$B$5:$M$68,12,0)</f>
        <v>84.926999999999992</v>
      </c>
      <c r="F12" s="5">
        <v>86.24799999999999</v>
      </c>
      <c r="G12" s="5">
        <f>VLOOKUP(B12,[12]综合测评!$B$4:$M$62,12,0)</f>
        <v>83.084571428571408</v>
      </c>
      <c r="H12" s="5">
        <f t="shared" si="0"/>
        <v>254.25957142857141</v>
      </c>
      <c r="I12" s="5">
        <v>14</v>
      </c>
      <c r="J12" s="5">
        <f t="shared" si="1"/>
        <v>24</v>
      </c>
      <c r="K12" s="5">
        <v>11</v>
      </c>
      <c r="L12" s="5" t="s">
        <v>11</v>
      </c>
      <c r="M12" s="5" t="s">
        <v>12</v>
      </c>
      <c r="N12" s="5" t="s">
        <v>572</v>
      </c>
      <c r="O12" s="5" t="s">
        <v>583</v>
      </c>
    </row>
    <row r="13" spans="1:15" x14ac:dyDescent="0.2">
      <c r="A13" s="5" t="s">
        <v>615</v>
      </c>
      <c r="B13" s="5" t="s">
        <v>616</v>
      </c>
      <c r="C13" s="5" t="s">
        <v>617</v>
      </c>
      <c r="D13" s="5" t="s">
        <v>70</v>
      </c>
      <c r="E13" s="5">
        <f>VLOOKUP(B13,[9]综合测评!$B$5:$M$68,12,0)</f>
        <v>74.061818181818182</v>
      </c>
      <c r="F13" s="5">
        <v>91.284500000000008</v>
      </c>
      <c r="G13" s="5">
        <f>VLOOKUP(B13,[12]综合测评!$B$4:$M$62,12,0)</f>
        <v>112.69099999999999</v>
      </c>
      <c r="H13" s="5">
        <f t="shared" si="0"/>
        <v>278.03731818181819</v>
      </c>
      <c r="I13" s="5">
        <v>8</v>
      </c>
      <c r="J13" s="5">
        <f t="shared" si="1"/>
        <v>24</v>
      </c>
      <c r="K13" s="5">
        <v>12</v>
      </c>
      <c r="L13" s="5" t="s">
        <v>11</v>
      </c>
      <c r="M13" s="5" t="s">
        <v>12</v>
      </c>
      <c r="N13" s="5" t="s">
        <v>572</v>
      </c>
      <c r="O13" s="5" t="s">
        <v>573</v>
      </c>
    </row>
    <row r="14" spans="1:15" x14ac:dyDescent="0.2">
      <c r="A14" s="5" t="s">
        <v>609</v>
      </c>
      <c r="B14" s="5" t="s">
        <v>610</v>
      </c>
      <c r="C14" s="5" t="s">
        <v>611</v>
      </c>
      <c r="D14" s="5" t="s">
        <v>69</v>
      </c>
      <c r="E14" s="5">
        <f>VLOOKUP(B14,[9]综合测评!$B$5:$M$68,12,0)</f>
        <v>89.176000000000002</v>
      </c>
      <c r="F14" s="5">
        <v>92.910499999999999</v>
      </c>
      <c r="G14" s="5">
        <f>VLOOKUP(B14,[12]综合测评!$B$4:$M$62,12,0)</f>
        <v>87.420999999999992</v>
      </c>
      <c r="H14" s="5">
        <f t="shared" si="0"/>
        <v>269.50749999999999</v>
      </c>
      <c r="I14" s="5">
        <v>11</v>
      </c>
      <c r="J14" s="5">
        <f t="shared" si="1"/>
        <v>25</v>
      </c>
      <c r="K14" s="5">
        <v>13</v>
      </c>
      <c r="L14" s="5" t="s">
        <v>11</v>
      </c>
      <c r="M14" s="5" t="s">
        <v>12</v>
      </c>
      <c r="N14" s="5" t="s">
        <v>572</v>
      </c>
      <c r="O14" s="5" t="s">
        <v>573</v>
      </c>
    </row>
    <row r="15" spans="1:15" x14ac:dyDescent="0.2">
      <c r="A15" s="5" t="s">
        <v>604</v>
      </c>
      <c r="B15" s="5" t="s">
        <v>605</v>
      </c>
      <c r="C15" s="5" t="s">
        <v>196</v>
      </c>
      <c r="D15" s="5" t="s">
        <v>60</v>
      </c>
      <c r="E15" s="5">
        <f>VLOOKUP(B15,[9]综合测评!$B$5:$M$68,12,0)</f>
        <v>73.70407999999999</v>
      </c>
      <c r="F15" s="5">
        <v>95.368250000000003</v>
      </c>
      <c r="G15" s="5">
        <f>VLOOKUP(B15,[12]综合测评!$B$4:$M$62,12,0)</f>
        <v>81.13</v>
      </c>
      <c r="H15" s="5">
        <f t="shared" si="0"/>
        <v>250.20232999999999</v>
      </c>
      <c r="I15" s="5">
        <v>17</v>
      </c>
      <c r="J15" s="5">
        <f t="shared" si="1"/>
        <v>29</v>
      </c>
      <c r="K15" s="5">
        <v>14</v>
      </c>
      <c r="L15" s="5" t="s">
        <v>11</v>
      </c>
      <c r="M15" s="5" t="s">
        <v>12</v>
      </c>
      <c r="N15" s="5" t="s">
        <v>572</v>
      </c>
      <c r="O15" s="5" t="s">
        <v>573</v>
      </c>
    </row>
    <row r="16" spans="1:15" x14ac:dyDescent="0.2">
      <c r="A16" s="5" t="s">
        <v>618</v>
      </c>
      <c r="B16" s="5" t="s">
        <v>619</v>
      </c>
      <c r="C16" s="5" t="s">
        <v>620</v>
      </c>
      <c r="D16" s="5" t="s">
        <v>79</v>
      </c>
      <c r="E16" s="5">
        <f>VLOOKUP(B16,[9]综合测评!$B$5:$M$68,12,0)</f>
        <v>86.214999999999989</v>
      </c>
      <c r="F16" s="5">
        <v>84.547828571428596</v>
      </c>
      <c r="G16" s="5">
        <f>VLOOKUP(B16,[12]综合测评!$B$4:$M$62,12,0)</f>
        <v>81.624571429</v>
      </c>
      <c r="H16" s="5">
        <f t="shared" si="0"/>
        <v>252.38740000042861</v>
      </c>
      <c r="I16" s="5">
        <v>16</v>
      </c>
      <c r="J16" s="5">
        <f t="shared" si="1"/>
        <v>33</v>
      </c>
      <c r="K16" s="5">
        <v>15</v>
      </c>
      <c r="L16" s="5" t="s">
        <v>11</v>
      </c>
      <c r="M16" s="5" t="s">
        <v>12</v>
      </c>
      <c r="N16" s="5" t="s">
        <v>572</v>
      </c>
      <c r="O16" s="5" t="s">
        <v>583</v>
      </c>
    </row>
    <row r="17" spans="1:15" x14ac:dyDescent="0.2">
      <c r="A17" s="5" t="s">
        <v>606</v>
      </c>
      <c r="B17" s="5" t="s">
        <v>607</v>
      </c>
      <c r="C17" s="5" t="s">
        <v>608</v>
      </c>
      <c r="D17" s="5" t="s">
        <v>63</v>
      </c>
      <c r="E17" s="5">
        <f>VLOOKUP(B17,[9]综合测评!$B$5:$M$68,12,0)</f>
        <v>76.942450592885351</v>
      </c>
      <c r="F17" s="5">
        <v>82.817799999999991</v>
      </c>
      <c r="G17" s="5">
        <f>VLOOKUP(B17,[12]综合测评!$B$4:$M$62,12,0)</f>
        <v>85.802999999999997</v>
      </c>
      <c r="H17" s="5">
        <f t="shared" si="0"/>
        <v>245.56325059288534</v>
      </c>
      <c r="I17" s="5">
        <v>22</v>
      </c>
      <c r="J17" s="5">
        <f t="shared" si="1"/>
        <v>35</v>
      </c>
      <c r="K17" s="5">
        <v>16</v>
      </c>
      <c r="L17" s="5" t="s">
        <v>11</v>
      </c>
      <c r="M17" s="5" t="s">
        <v>12</v>
      </c>
      <c r="N17" s="5" t="s">
        <v>572</v>
      </c>
      <c r="O17" s="5" t="s">
        <v>573</v>
      </c>
    </row>
    <row r="18" spans="1:15" x14ac:dyDescent="0.2">
      <c r="A18" s="5" t="s">
        <v>612</v>
      </c>
      <c r="B18" s="5" t="s">
        <v>613</v>
      </c>
      <c r="C18" s="5" t="s">
        <v>614</v>
      </c>
      <c r="D18" s="5" t="s">
        <v>61</v>
      </c>
      <c r="E18" s="5">
        <f>VLOOKUP(B18,[9]综合测评!$B$5:$M$68,12,0)</f>
        <v>77.002272727272711</v>
      </c>
      <c r="F18" s="5">
        <v>89.013450000000006</v>
      </c>
      <c r="G18" s="5">
        <f>VLOOKUP(B18,[12]综合测评!$B$4:$M$62,12,0)</f>
        <v>80.676000000000002</v>
      </c>
      <c r="H18" s="5">
        <f t="shared" si="0"/>
        <v>246.69172272727269</v>
      </c>
      <c r="I18" s="5">
        <v>20</v>
      </c>
      <c r="J18" s="5">
        <f t="shared" si="1"/>
        <v>35</v>
      </c>
      <c r="K18" s="5">
        <v>17</v>
      </c>
      <c r="L18" s="5" t="s">
        <v>11</v>
      </c>
      <c r="M18" s="5" t="s">
        <v>12</v>
      </c>
      <c r="N18" s="5" t="s">
        <v>572</v>
      </c>
      <c r="O18" s="5" t="s">
        <v>573</v>
      </c>
    </row>
    <row r="19" spans="1:15" x14ac:dyDescent="0.2">
      <c r="A19" s="5" t="s">
        <v>652</v>
      </c>
      <c r="B19" s="5" t="s">
        <v>653</v>
      </c>
      <c r="C19" s="5" t="s">
        <v>654</v>
      </c>
      <c r="D19" s="5" t="s">
        <v>125</v>
      </c>
      <c r="E19" s="5">
        <f>VLOOKUP(B19,[9]综合测评!$B$5:$M$68,12,0)</f>
        <v>92.078999999999979</v>
      </c>
      <c r="F19" s="5">
        <v>89.933250000000001</v>
      </c>
      <c r="G19" s="5">
        <f>VLOOKUP(B19,[12]综合测评!$B$4:$M$62,12,0)</f>
        <v>97.953999999999994</v>
      </c>
      <c r="H19" s="5">
        <f t="shared" si="0"/>
        <v>279.96625</v>
      </c>
      <c r="I19" s="5">
        <v>7</v>
      </c>
      <c r="J19" s="5">
        <f t="shared" si="1"/>
        <v>36</v>
      </c>
      <c r="K19" s="5">
        <v>18</v>
      </c>
      <c r="L19" s="5" t="s">
        <v>11</v>
      </c>
      <c r="M19" s="5" t="s">
        <v>12</v>
      </c>
      <c r="N19" s="5" t="s">
        <v>572</v>
      </c>
      <c r="O19" s="5" t="s">
        <v>573</v>
      </c>
    </row>
    <row r="20" spans="1:15" x14ac:dyDescent="0.2">
      <c r="A20" s="5" t="s">
        <v>639</v>
      </c>
      <c r="B20" s="5" t="s">
        <v>640</v>
      </c>
      <c r="C20" s="5" t="s">
        <v>641</v>
      </c>
      <c r="D20" s="5" t="s">
        <v>76</v>
      </c>
      <c r="E20" s="5">
        <f>VLOOKUP(B20,[9]综合测评!$B$5:$M$68,12,0)</f>
        <v>89.149999999999991</v>
      </c>
      <c r="F20" s="5">
        <v>83.388249999999999</v>
      </c>
      <c r="G20" s="5">
        <f>VLOOKUP(B20,[12]综合测评!$B$4:$M$62,12,0)</f>
        <v>76.576999999999998</v>
      </c>
      <c r="H20" s="5">
        <f t="shared" si="0"/>
        <v>249.11525</v>
      </c>
      <c r="I20" s="5">
        <v>18</v>
      </c>
      <c r="J20" s="5">
        <f t="shared" si="1"/>
        <v>42</v>
      </c>
      <c r="K20" s="5">
        <v>19</v>
      </c>
      <c r="L20" s="5" t="s">
        <v>11</v>
      </c>
      <c r="M20" s="5" t="s">
        <v>12</v>
      </c>
      <c r="N20" s="5" t="s">
        <v>572</v>
      </c>
      <c r="O20" s="5" t="s">
        <v>573</v>
      </c>
    </row>
    <row r="21" spans="1:15" x14ac:dyDescent="0.2">
      <c r="A21" s="5" t="s">
        <v>627</v>
      </c>
      <c r="B21" s="5" t="s">
        <v>628</v>
      </c>
      <c r="C21" s="5" t="s">
        <v>629</v>
      </c>
      <c r="D21" s="5" t="s">
        <v>93</v>
      </c>
      <c r="E21" s="5">
        <f>VLOOKUP(B21,[9]综合测评!$B$5:$M$68,12,0)</f>
        <v>86.449999999999989</v>
      </c>
      <c r="F21" s="5">
        <v>77.070571428571412</v>
      </c>
      <c r="G21" s="5">
        <f>VLOOKUP(B21,[12]综合测评!$B$4:$M$62,12,0)</f>
        <v>75.831142857142865</v>
      </c>
      <c r="H21" s="5">
        <f t="shared" si="0"/>
        <v>239.35171428571425</v>
      </c>
      <c r="I21" s="5">
        <v>25</v>
      </c>
      <c r="J21" s="5">
        <f t="shared" si="1"/>
        <v>45</v>
      </c>
      <c r="K21" s="5">
        <v>20</v>
      </c>
      <c r="L21" s="5" t="s">
        <v>11</v>
      </c>
      <c r="M21" s="5" t="s">
        <v>12</v>
      </c>
      <c r="N21" s="5" t="s">
        <v>572</v>
      </c>
      <c r="O21" s="5" t="s">
        <v>583</v>
      </c>
    </row>
    <row r="22" spans="1:15" x14ac:dyDescent="0.2">
      <c r="A22" s="5" t="s">
        <v>645</v>
      </c>
      <c r="B22" s="5" t="s">
        <v>646</v>
      </c>
      <c r="C22" s="5" t="s">
        <v>363</v>
      </c>
      <c r="D22" s="5" t="s">
        <v>113</v>
      </c>
      <c r="E22" s="5">
        <f>VLOOKUP(B22,[9]综合测评!$B$5:$M$68,12,0)</f>
        <v>76.33377142857141</v>
      </c>
      <c r="F22" s="5">
        <v>89.495142857142866</v>
      </c>
      <c r="G22" s="5">
        <f>VLOOKUP(B22,[12]综合测评!$B$4:$M$62,12,0)</f>
        <v>81.332570999999987</v>
      </c>
      <c r="H22" s="5">
        <f t="shared" si="0"/>
        <v>247.16148528571426</v>
      </c>
      <c r="I22" s="5">
        <v>19</v>
      </c>
      <c r="J22" s="5">
        <f t="shared" si="1"/>
        <v>45</v>
      </c>
      <c r="K22" s="5">
        <v>21</v>
      </c>
      <c r="L22" s="5" t="s">
        <v>11</v>
      </c>
      <c r="M22" s="5" t="s">
        <v>12</v>
      </c>
      <c r="N22" s="5" t="s">
        <v>572</v>
      </c>
      <c r="O22" s="5" t="s">
        <v>583</v>
      </c>
    </row>
    <row r="23" spans="1:15" x14ac:dyDescent="0.2">
      <c r="A23" s="5" t="s">
        <v>633</v>
      </c>
      <c r="B23" s="5" t="s">
        <v>634</v>
      </c>
      <c r="C23" s="5" t="s">
        <v>635</v>
      </c>
      <c r="D23" s="5" t="s">
        <v>100</v>
      </c>
      <c r="E23" s="5">
        <f>VLOOKUP(B23,[9]综合测评!$B$5:$M$68,12,0)</f>
        <v>90.083000000000013</v>
      </c>
      <c r="F23" s="5">
        <v>73.58342857142857</v>
      </c>
      <c r="G23" s="5">
        <f>VLOOKUP(B23,[12]综合测评!$B$4:$M$62,12,0)</f>
        <v>78.648857142857125</v>
      </c>
      <c r="H23" s="5">
        <f t="shared" si="0"/>
        <v>242.31528571428572</v>
      </c>
      <c r="I23" s="5">
        <v>24</v>
      </c>
      <c r="J23" s="5">
        <f t="shared" si="1"/>
        <v>46</v>
      </c>
      <c r="K23" s="5">
        <v>22</v>
      </c>
      <c r="L23" s="5" t="s">
        <v>11</v>
      </c>
      <c r="M23" s="5" t="s">
        <v>12</v>
      </c>
      <c r="N23" s="5" t="s">
        <v>572</v>
      </c>
      <c r="O23" s="5" t="s">
        <v>583</v>
      </c>
    </row>
    <row r="24" spans="1:15" x14ac:dyDescent="0.2">
      <c r="A24" s="5" t="s">
        <v>636</v>
      </c>
      <c r="B24" s="5" t="s">
        <v>637</v>
      </c>
      <c r="C24" s="5" t="s">
        <v>638</v>
      </c>
      <c r="D24" s="5" t="s">
        <v>104</v>
      </c>
      <c r="E24" s="5">
        <f>VLOOKUP(B24,[9]综合测评!$B$5:$M$68,12,0)</f>
        <v>78.508409090909083</v>
      </c>
      <c r="F24" s="5">
        <v>75.363749999999996</v>
      </c>
      <c r="G24" s="5">
        <f>VLOOKUP(B24,[12]综合测评!$B$4:$M$62,12,0)</f>
        <v>89.608000000000004</v>
      </c>
      <c r="H24" s="5">
        <f t="shared" si="0"/>
        <v>243.48015909090907</v>
      </c>
      <c r="I24" s="5">
        <v>23</v>
      </c>
      <c r="J24" s="5">
        <f t="shared" si="1"/>
        <v>46</v>
      </c>
      <c r="K24" s="5">
        <v>23</v>
      </c>
      <c r="L24" s="5" t="s">
        <v>11</v>
      </c>
      <c r="M24" s="5" t="s">
        <v>12</v>
      </c>
      <c r="N24" s="5" t="s">
        <v>572</v>
      </c>
      <c r="O24" s="5" t="s">
        <v>573</v>
      </c>
    </row>
    <row r="25" spans="1:15" x14ac:dyDescent="0.2">
      <c r="A25" s="5" t="s">
        <v>658</v>
      </c>
      <c r="B25" s="5" t="s">
        <v>659</v>
      </c>
      <c r="C25" s="5" t="s">
        <v>660</v>
      </c>
      <c r="D25" s="5" t="s">
        <v>136</v>
      </c>
      <c r="E25" s="5">
        <f>VLOOKUP(B25,[9]综合测评!$B$5:$M$68,12,0)</f>
        <v>88.195999999999998</v>
      </c>
      <c r="F25" s="5">
        <v>75.837285714285699</v>
      </c>
      <c r="G25" s="5">
        <f>VLOOKUP(B25,[12]综合测评!$B$4:$M$62,12,0)</f>
        <v>89.225428571000009</v>
      </c>
      <c r="H25" s="5">
        <f t="shared" si="0"/>
        <v>253.25871428528569</v>
      </c>
      <c r="I25" s="5">
        <v>15</v>
      </c>
      <c r="J25" s="5">
        <f t="shared" si="1"/>
        <v>46</v>
      </c>
      <c r="K25" s="5">
        <v>24</v>
      </c>
      <c r="L25" s="5" t="s">
        <v>11</v>
      </c>
      <c r="M25" s="5" t="s">
        <v>12</v>
      </c>
      <c r="N25" s="5" t="s">
        <v>572</v>
      </c>
      <c r="O25" s="5" t="s">
        <v>583</v>
      </c>
    </row>
    <row r="26" spans="1:15" x14ac:dyDescent="0.2">
      <c r="A26" s="5" t="s">
        <v>630</v>
      </c>
      <c r="B26" s="5" t="s">
        <v>631</v>
      </c>
      <c r="C26" s="5" t="s">
        <v>632</v>
      </c>
      <c r="D26" s="5" t="s">
        <v>88</v>
      </c>
      <c r="E26" s="5">
        <f>VLOOKUP(B26,[9]综合测评!$B$5:$M$68,12,0)</f>
        <v>84.703999999999994</v>
      </c>
      <c r="F26" s="5">
        <v>73.861714285714299</v>
      </c>
      <c r="G26" s="5">
        <f>VLOOKUP(B26,[12]综合测评!$B$4:$M$62,12,0)</f>
        <v>76.836857142857127</v>
      </c>
      <c r="H26" s="5">
        <f t="shared" si="0"/>
        <v>235.40257142857143</v>
      </c>
      <c r="I26" s="5">
        <v>27</v>
      </c>
      <c r="J26" s="5">
        <f t="shared" si="1"/>
        <v>48</v>
      </c>
      <c r="K26" s="5">
        <v>25</v>
      </c>
      <c r="L26" s="5" t="s">
        <v>11</v>
      </c>
      <c r="M26" s="5" t="s">
        <v>12</v>
      </c>
      <c r="N26" s="5" t="s">
        <v>572</v>
      </c>
      <c r="O26" s="5" t="s">
        <v>583</v>
      </c>
    </row>
    <row r="27" spans="1:15" x14ac:dyDescent="0.2">
      <c r="A27" s="5" t="s">
        <v>621</v>
      </c>
      <c r="B27" s="5" t="s">
        <v>622</v>
      </c>
      <c r="C27" s="5" t="s">
        <v>623</v>
      </c>
      <c r="D27" s="5" t="s">
        <v>83</v>
      </c>
      <c r="E27" s="5">
        <f>VLOOKUP(B27,[9]综合测评!$B$5:$M$68,12,0)</f>
        <v>76.457142857142841</v>
      </c>
      <c r="F27" s="5">
        <v>75.46014285714287</v>
      </c>
      <c r="G27" s="5">
        <f>VLOOKUP(B27,[12]综合测评!$B$4:$M$62,12,0)</f>
        <v>77.785714285714292</v>
      </c>
      <c r="H27" s="5">
        <f t="shared" si="0"/>
        <v>229.70299999999997</v>
      </c>
      <c r="I27" s="5">
        <v>32</v>
      </c>
      <c r="J27" s="5">
        <f t="shared" si="1"/>
        <v>50</v>
      </c>
      <c r="K27" s="5">
        <v>26</v>
      </c>
      <c r="L27" s="5" t="s">
        <v>11</v>
      </c>
      <c r="M27" s="5" t="s">
        <v>12</v>
      </c>
      <c r="N27" s="5" t="s">
        <v>572</v>
      </c>
      <c r="O27" s="5" t="s">
        <v>583</v>
      </c>
    </row>
    <row r="28" spans="1:15" x14ac:dyDescent="0.2">
      <c r="A28" s="5" t="s">
        <v>624</v>
      </c>
      <c r="B28" s="5" t="s">
        <v>625</v>
      </c>
      <c r="C28" s="5" t="s">
        <v>626</v>
      </c>
      <c r="D28" s="5" t="s">
        <v>87</v>
      </c>
      <c r="E28" s="5">
        <f>VLOOKUP(B28,[9]综合测评!$B$5:$M$68,12,0)</f>
        <v>73.292171428571422</v>
      </c>
      <c r="F28" s="5">
        <v>77.043857142857135</v>
      </c>
      <c r="G28" s="5">
        <f>VLOOKUP(B28,[12]综合测评!$B$4:$M$62,12,0)</f>
        <v>80.692571428571412</v>
      </c>
      <c r="H28" s="5">
        <f t="shared" si="0"/>
        <v>231.02859999999998</v>
      </c>
      <c r="I28" s="5">
        <v>31</v>
      </c>
      <c r="J28" s="5">
        <f t="shared" si="1"/>
        <v>50</v>
      </c>
      <c r="K28" s="5">
        <v>27</v>
      </c>
      <c r="L28" s="5" t="s">
        <v>11</v>
      </c>
      <c r="M28" s="5" t="s">
        <v>12</v>
      </c>
      <c r="N28" s="5" t="s">
        <v>572</v>
      </c>
      <c r="O28" s="5" t="s">
        <v>583</v>
      </c>
    </row>
    <row r="29" spans="1:15" x14ac:dyDescent="0.2">
      <c r="A29" s="5" t="s">
        <v>647</v>
      </c>
      <c r="B29" s="5" t="s">
        <v>648</v>
      </c>
      <c r="C29" s="5" t="s">
        <v>363</v>
      </c>
      <c r="D29" s="5" t="s">
        <v>117</v>
      </c>
      <c r="E29" s="5">
        <f>VLOOKUP(B29,[9]综合测评!$B$5:$M$68,12,0)</f>
        <v>85.384</v>
      </c>
      <c r="F29" s="5">
        <v>74.084142857142865</v>
      </c>
      <c r="G29" s="5">
        <f>VLOOKUP(B29,[12]综合测评!$B$4:$M$62,12,0)</f>
        <v>77.440857142857126</v>
      </c>
      <c r="H29" s="5">
        <f t="shared" si="0"/>
        <v>236.90899999999999</v>
      </c>
      <c r="I29" s="5">
        <v>26</v>
      </c>
      <c r="J29" s="5">
        <f t="shared" si="1"/>
        <v>53</v>
      </c>
      <c r="K29" s="5">
        <v>28</v>
      </c>
      <c r="L29" s="5" t="s">
        <v>11</v>
      </c>
      <c r="M29" s="5" t="s">
        <v>12</v>
      </c>
      <c r="N29" s="5" t="s">
        <v>572</v>
      </c>
      <c r="O29" s="5" t="s">
        <v>583</v>
      </c>
    </row>
    <row r="30" spans="1:15" x14ac:dyDescent="0.2">
      <c r="A30" s="5" t="s">
        <v>649</v>
      </c>
      <c r="B30" s="5" t="s">
        <v>650</v>
      </c>
      <c r="C30" s="5" t="s">
        <v>651</v>
      </c>
      <c r="D30" s="5" t="s">
        <v>112</v>
      </c>
      <c r="E30" s="5">
        <f>VLOOKUP(B30,[9]综合测评!$B$5:$M$68,12,0)</f>
        <v>83.930999999999983</v>
      </c>
      <c r="F30" s="5">
        <v>75.301714285714283</v>
      </c>
      <c r="G30" s="5">
        <f>VLOOKUP(B30,[12]综合测评!$B$4:$M$62,12,0)</f>
        <v>74.862285714285704</v>
      </c>
      <c r="H30" s="5">
        <f t="shared" si="0"/>
        <v>234.09499999999997</v>
      </c>
      <c r="I30" s="5">
        <v>28</v>
      </c>
      <c r="J30" s="5">
        <f t="shared" si="1"/>
        <v>56</v>
      </c>
      <c r="K30" s="5">
        <v>29</v>
      </c>
      <c r="L30" s="5" t="s">
        <v>11</v>
      </c>
      <c r="M30" s="5" t="s">
        <v>12</v>
      </c>
      <c r="N30" s="5" t="s">
        <v>572</v>
      </c>
      <c r="O30" s="5" t="s">
        <v>583</v>
      </c>
    </row>
    <row r="31" spans="1:15" x14ac:dyDescent="0.2">
      <c r="A31" s="5" t="s">
        <v>676</v>
      </c>
      <c r="B31" s="5" t="s">
        <v>677</v>
      </c>
      <c r="C31" s="5" t="s">
        <v>678</v>
      </c>
      <c r="D31" s="5" t="s">
        <v>233</v>
      </c>
      <c r="E31" s="5">
        <f>VLOOKUP(B31,[9]综合测评!$B$5:$M$68,12,0)</f>
        <v>74.551199999999994</v>
      </c>
      <c r="F31" s="5">
        <v>96.178285714285707</v>
      </c>
      <c r="G31" s="5">
        <f>VLOOKUP(B31,[12]综合测评!$B$4:$M$62,12,0)</f>
        <v>75.792571428571406</v>
      </c>
      <c r="H31" s="5">
        <f t="shared" si="0"/>
        <v>246.52205714285714</v>
      </c>
      <c r="I31" s="5">
        <v>21</v>
      </c>
      <c r="J31" s="5">
        <f t="shared" si="1"/>
        <v>58</v>
      </c>
      <c r="K31" s="5">
        <v>30</v>
      </c>
      <c r="L31" s="5" t="s">
        <v>11</v>
      </c>
      <c r="M31" s="5" t="s">
        <v>12</v>
      </c>
      <c r="N31" s="5" t="s">
        <v>572</v>
      </c>
      <c r="O31" s="5" t="s">
        <v>583</v>
      </c>
    </row>
    <row r="32" spans="1:15" x14ac:dyDescent="0.2">
      <c r="A32" s="5" t="s">
        <v>642</v>
      </c>
      <c r="B32" s="5" t="s">
        <v>643</v>
      </c>
      <c r="C32" s="5" t="s">
        <v>644</v>
      </c>
      <c r="D32" s="5" t="s">
        <v>111</v>
      </c>
      <c r="E32" s="5">
        <f>VLOOKUP(B32,[9]综合测评!$B$5:$M$68,12,0)</f>
        <v>76.261590909090899</v>
      </c>
      <c r="F32" s="5">
        <v>75.316999999999993</v>
      </c>
      <c r="G32" s="5">
        <f>VLOOKUP(B32,[12]综合测评!$B$4:$M$62,12,0)</f>
        <v>77.707999999999998</v>
      </c>
      <c r="H32" s="5">
        <f t="shared" si="0"/>
        <v>229.2865909090909</v>
      </c>
      <c r="I32" s="5">
        <v>34</v>
      </c>
      <c r="J32" s="5">
        <f t="shared" si="1"/>
        <v>59</v>
      </c>
      <c r="K32" s="5">
        <v>31</v>
      </c>
      <c r="L32" s="5" t="s">
        <v>11</v>
      </c>
      <c r="M32" s="5" t="s">
        <v>12</v>
      </c>
      <c r="N32" s="5" t="s">
        <v>572</v>
      </c>
      <c r="O32" s="5" t="s">
        <v>573</v>
      </c>
    </row>
    <row r="33" spans="1:15" x14ac:dyDescent="0.2">
      <c r="A33" s="5" t="s">
        <v>667</v>
      </c>
      <c r="B33" s="5" t="s">
        <v>668</v>
      </c>
      <c r="C33" s="5" t="s">
        <v>669</v>
      </c>
      <c r="D33" s="5" t="s">
        <v>144</v>
      </c>
      <c r="E33" s="5">
        <f>VLOOKUP(B33,[9]综合测评!$B$5:$M$68,12,0)</f>
        <v>84.703999999999994</v>
      </c>
      <c r="F33" s="5">
        <v>71.672142857142873</v>
      </c>
      <c r="G33" s="5">
        <f>VLOOKUP(B33,[12]综合测评!$B$4:$M$62,12,0)</f>
        <v>77.396857142857129</v>
      </c>
      <c r="H33" s="5">
        <f t="shared" si="0"/>
        <v>233.773</v>
      </c>
      <c r="I33" s="5">
        <v>29</v>
      </c>
      <c r="J33" s="5">
        <f t="shared" si="1"/>
        <v>63</v>
      </c>
      <c r="K33" s="5">
        <v>32</v>
      </c>
      <c r="L33" s="5" t="s">
        <v>11</v>
      </c>
      <c r="M33" s="5" t="s">
        <v>12</v>
      </c>
      <c r="N33" s="5" t="s">
        <v>572</v>
      </c>
      <c r="O33" s="5" t="s">
        <v>583</v>
      </c>
    </row>
    <row r="34" spans="1:15" x14ac:dyDescent="0.2">
      <c r="A34" s="5" t="s">
        <v>661</v>
      </c>
      <c r="B34" s="5" t="s">
        <v>662</v>
      </c>
      <c r="C34" s="5" t="s">
        <v>663</v>
      </c>
      <c r="D34" s="5" t="s">
        <v>137</v>
      </c>
      <c r="E34" s="5">
        <f>VLOOKUP(B34,[9]综合测评!$B$5:$M$68,12,0)</f>
        <v>72.962045454545461</v>
      </c>
      <c r="F34" s="5">
        <v>76.378249999999994</v>
      </c>
      <c r="G34" s="5">
        <f>VLOOKUP(B34,[12]综合测评!$B$4:$M$62,12,0)</f>
        <v>77.054000000000016</v>
      </c>
      <c r="H34" s="5">
        <f t="shared" ref="H34:H57" si="2">E34+F34+G34</f>
        <v>226.3942954545455</v>
      </c>
      <c r="I34" s="5">
        <v>35</v>
      </c>
      <c r="J34" s="5">
        <f t="shared" ref="J34:J57" si="3">I34+D34</f>
        <v>67</v>
      </c>
      <c r="K34" s="5">
        <v>33</v>
      </c>
      <c r="L34" s="5" t="s">
        <v>11</v>
      </c>
      <c r="M34" s="5" t="s">
        <v>12</v>
      </c>
      <c r="N34" s="5" t="s">
        <v>572</v>
      </c>
      <c r="O34" s="5" t="s">
        <v>573</v>
      </c>
    </row>
    <row r="35" spans="1:15" x14ac:dyDescent="0.2">
      <c r="A35" s="5" t="s">
        <v>655</v>
      </c>
      <c r="B35" s="5" t="s">
        <v>656</v>
      </c>
      <c r="C35" s="5" t="s">
        <v>657</v>
      </c>
      <c r="D35" s="5" t="s">
        <v>129</v>
      </c>
      <c r="E35" s="5">
        <f>VLOOKUP(B35,[9]综合测评!$B$5:$M$68,12,0)</f>
        <v>71.733992094861648</v>
      </c>
      <c r="F35" s="5">
        <v>73.461749999999995</v>
      </c>
      <c r="G35" s="5">
        <f>VLOOKUP(B35,[12]综合测评!$B$4:$M$62,12,0)</f>
        <v>78.704999999999984</v>
      </c>
      <c r="H35" s="5">
        <f t="shared" si="2"/>
        <v>223.90074209486164</v>
      </c>
      <c r="I35" s="5">
        <v>38</v>
      </c>
      <c r="J35" s="5">
        <f t="shared" si="3"/>
        <v>68</v>
      </c>
      <c r="K35" s="5">
        <v>34</v>
      </c>
      <c r="L35" s="5" t="s">
        <v>11</v>
      </c>
      <c r="M35" s="5" t="s">
        <v>12</v>
      </c>
      <c r="N35" s="5" t="s">
        <v>572</v>
      </c>
      <c r="O35" s="5" t="s">
        <v>573</v>
      </c>
    </row>
    <row r="36" spans="1:15" x14ac:dyDescent="0.2">
      <c r="A36" s="5" t="s">
        <v>664</v>
      </c>
      <c r="B36" s="5" t="s">
        <v>665</v>
      </c>
      <c r="C36" s="5" t="s">
        <v>666</v>
      </c>
      <c r="D36" s="5" t="s">
        <v>143</v>
      </c>
      <c r="E36" s="5">
        <f>VLOOKUP(B36,[9]综合测评!$B$5:$M$68,12,0)</f>
        <v>75.525681818181823</v>
      </c>
      <c r="F36" s="5">
        <v>72.523499999999999</v>
      </c>
      <c r="G36" s="5">
        <f>VLOOKUP(B36,[12]综合测评!$B$4:$M$62,12,0)</f>
        <v>78.271000000000001</v>
      </c>
      <c r="H36" s="5">
        <f t="shared" si="2"/>
        <v>226.32018181818182</v>
      </c>
      <c r="I36" s="5">
        <v>36</v>
      </c>
      <c r="J36" s="5">
        <f t="shared" si="3"/>
        <v>69</v>
      </c>
      <c r="K36" s="5">
        <v>35</v>
      </c>
      <c r="L36" s="5" t="s">
        <v>11</v>
      </c>
      <c r="M36" s="5" t="s">
        <v>12</v>
      </c>
      <c r="N36" s="5" t="s">
        <v>572</v>
      </c>
      <c r="O36" s="5" t="s">
        <v>573</v>
      </c>
    </row>
    <row r="37" spans="1:15" x14ac:dyDescent="0.2">
      <c r="A37" s="5" t="s">
        <v>682</v>
      </c>
      <c r="B37" s="5" t="s">
        <v>683</v>
      </c>
      <c r="C37" s="5" t="s">
        <v>684</v>
      </c>
      <c r="D37" s="5" t="s">
        <v>254</v>
      </c>
      <c r="E37" s="5">
        <f>VLOOKUP(B37,[9]综合测评!$B$5:$M$68,12,0)</f>
        <v>78.777000000000001</v>
      </c>
      <c r="F37" s="5">
        <v>76.979571428571404</v>
      </c>
      <c r="G37" s="5">
        <f>VLOOKUP(B37,[12]综合测评!$B$4:$M$62,12,0)</f>
        <v>77.578000000000003</v>
      </c>
      <c r="H37" s="5">
        <f t="shared" si="2"/>
        <v>233.33457142857142</v>
      </c>
      <c r="I37" s="5">
        <v>30</v>
      </c>
      <c r="J37" s="5">
        <f t="shared" si="3"/>
        <v>69</v>
      </c>
      <c r="K37" s="5">
        <v>36</v>
      </c>
      <c r="L37" s="5" t="s">
        <v>11</v>
      </c>
      <c r="M37" s="5" t="s">
        <v>12</v>
      </c>
      <c r="N37" s="5" t="s">
        <v>572</v>
      </c>
      <c r="O37" s="5" t="s">
        <v>583</v>
      </c>
    </row>
    <row r="38" spans="1:15" x14ac:dyDescent="0.2">
      <c r="A38" s="5" t="s">
        <v>673</v>
      </c>
      <c r="B38" s="5" t="s">
        <v>674</v>
      </c>
      <c r="C38" s="5" t="s">
        <v>675</v>
      </c>
      <c r="D38" s="5" t="s">
        <v>252</v>
      </c>
      <c r="E38" s="5">
        <f>VLOOKUP(B38,[9]综合测评!$B$5:$M$68,12,0)</f>
        <v>75.985714285714295</v>
      </c>
      <c r="F38" s="5">
        <v>74.73171428571429</v>
      </c>
      <c r="G38" s="5">
        <f>VLOOKUP(B38,[12]综合测评!$B$4:$M$62,12,0)</f>
        <v>75.512</v>
      </c>
      <c r="H38" s="5">
        <f t="shared" si="2"/>
        <v>226.22942857142857</v>
      </c>
      <c r="I38" s="5">
        <v>37</v>
      </c>
      <c r="J38" s="5">
        <f t="shared" si="3"/>
        <v>73</v>
      </c>
      <c r="K38" s="5">
        <v>37</v>
      </c>
      <c r="L38" s="5" t="s">
        <v>11</v>
      </c>
      <c r="M38" s="5" t="s">
        <v>12</v>
      </c>
      <c r="N38" s="5" t="s">
        <v>572</v>
      </c>
      <c r="O38" s="5" t="s">
        <v>583</v>
      </c>
    </row>
    <row r="39" spans="1:15" x14ac:dyDescent="0.2">
      <c r="A39" s="5" t="s">
        <v>670</v>
      </c>
      <c r="B39" s="5" t="s">
        <v>671</v>
      </c>
      <c r="C39" s="5" t="s">
        <v>672</v>
      </c>
      <c r="D39" s="5" t="s">
        <v>75</v>
      </c>
      <c r="E39" s="5">
        <f>VLOOKUP(B39,[9]综合测评!$B$5:$M$68,12,0)</f>
        <v>74.341785714285706</v>
      </c>
      <c r="F39" s="5">
        <v>71.445000000000007</v>
      </c>
      <c r="G39" s="5">
        <f>VLOOKUP(B39,[12]综合测评!$B$4:$M$62,12,0)</f>
        <v>75.482571428571418</v>
      </c>
      <c r="H39" s="5">
        <f t="shared" si="2"/>
        <v>221.26935714285713</v>
      </c>
      <c r="I39" s="5">
        <v>39</v>
      </c>
      <c r="J39" s="5">
        <f t="shared" si="3"/>
        <v>74</v>
      </c>
      <c r="K39" s="5">
        <v>38</v>
      </c>
      <c r="L39" s="5" t="s">
        <v>11</v>
      </c>
      <c r="M39" s="5" t="s">
        <v>12</v>
      </c>
      <c r="N39" s="5" t="s">
        <v>572</v>
      </c>
      <c r="O39" s="5" t="s">
        <v>583</v>
      </c>
    </row>
    <row r="40" spans="1:15" x14ac:dyDescent="0.2">
      <c r="A40" s="5" t="s">
        <v>703</v>
      </c>
      <c r="B40" s="5" t="s">
        <v>704</v>
      </c>
      <c r="C40" s="5" t="s">
        <v>705</v>
      </c>
      <c r="D40" s="5" t="s">
        <v>17</v>
      </c>
      <c r="E40" s="5">
        <f>VLOOKUP(B40,[9]综合测评!$B$5:$M$68,12,0)</f>
        <v>89.027000000000001</v>
      </c>
      <c r="F40" s="5">
        <v>67.609749999999991</v>
      </c>
      <c r="G40" s="5">
        <f>VLOOKUP(B40,[12]综合测评!$B$4:$M$62,12,0)</f>
        <v>72.766000000000005</v>
      </c>
      <c r="H40" s="5">
        <f t="shared" si="2"/>
        <v>229.40275000000003</v>
      </c>
      <c r="I40" s="5">
        <v>33</v>
      </c>
      <c r="J40" s="5">
        <f t="shared" si="3"/>
        <v>79</v>
      </c>
      <c r="K40" s="5">
        <v>39</v>
      </c>
      <c r="L40" s="5" t="s">
        <v>11</v>
      </c>
      <c r="M40" s="5" t="s">
        <v>12</v>
      </c>
      <c r="N40" s="5" t="s">
        <v>572</v>
      </c>
      <c r="O40" s="5" t="s">
        <v>573</v>
      </c>
    </row>
    <row r="41" spans="1:15" x14ac:dyDescent="0.2">
      <c r="A41" s="5" t="s">
        <v>679</v>
      </c>
      <c r="B41" s="5" t="s">
        <v>680</v>
      </c>
      <c r="C41" s="5" t="s">
        <v>681</v>
      </c>
      <c r="D41" s="5" t="s">
        <v>253</v>
      </c>
      <c r="E41" s="5">
        <f>VLOOKUP(B41,[9]综合测评!$B$5:$M$68,12,0)</f>
        <v>71.29340909090908</v>
      </c>
      <c r="F41" s="5">
        <v>74.204499999999996</v>
      </c>
      <c r="G41" s="5">
        <f>VLOOKUP(B41,[12]综合测评!$B$4:$M$62,12,0)</f>
        <v>74.929999999999993</v>
      </c>
      <c r="H41" s="5">
        <f t="shared" si="2"/>
        <v>220.42790909090905</v>
      </c>
      <c r="I41" s="5">
        <v>42</v>
      </c>
      <c r="J41" s="5">
        <f t="shared" si="3"/>
        <v>80</v>
      </c>
      <c r="K41" s="5">
        <v>40</v>
      </c>
      <c r="L41" s="5" t="s">
        <v>11</v>
      </c>
      <c r="M41" s="5" t="s">
        <v>12</v>
      </c>
      <c r="N41" s="5" t="s">
        <v>572</v>
      </c>
      <c r="O41" s="5" t="s">
        <v>573</v>
      </c>
    </row>
    <row r="42" spans="1:15" x14ac:dyDescent="0.2">
      <c r="A42" s="5" t="s">
        <v>688</v>
      </c>
      <c r="B42" s="5" t="s">
        <v>689</v>
      </c>
      <c r="C42" s="5" t="s">
        <v>690</v>
      </c>
      <c r="D42" s="5" t="s">
        <v>142</v>
      </c>
      <c r="E42" s="5">
        <f>VLOOKUP(B42,[9]综合测评!$B$5:$M$68,12,0)</f>
        <v>73.697272727272733</v>
      </c>
      <c r="F42" s="5">
        <v>71.681749999999994</v>
      </c>
      <c r="G42" s="5">
        <f>VLOOKUP(B42,[12]综合测评!$B$4:$M$62,12,0)</f>
        <v>75.855999999999995</v>
      </c>
      <c r="H42" s="5">
        <f t="shared" si="2"/>
        <v>221.23502272727274</v>
      </c>
      <c r="I42" s="5">
        <v>40</v>
      </c>
      <c r="J42" s="5">
        <f t="shared" si="3"/>
        <v>81</v>
      </c>
      <c r="K42" s="5">
        <v>41</v>
      </c>
      <c r="L42" s="5" t="s">
        <v>11</v>
      </c>
      <c r="M42" s="5" t="s">
        <v>12</v>
      </c>
      <c r="N42" s="5" t="s">
        <v>572</v>
      </c>
      <c r="O42" s="5" t="s">
        <v>573</v>
      </c>
    </row>
    <row r="43" spans="1:15" x14ac:dyDescent="0.2">
      <c r="A43" s="5" t="s">
        <v>685</v>
      </c>
      <c r="B43" s="5" t="s">
        <v>686</v>
      </c>
      <c r="C43" s="5" t="s">
        <v>687</v>
      </c>
      <c r="D43" s="5" t="s">
        <v>255</v>
      </c>
      <c r="E43" s="5">
        <f>VLOOKUP(B43,[9]综合测评!$B$5:$M$68,12,0)</f>
        <v>72.172499999999985</v>
      </c>
      <c r="F43" s="5">
        <v>71.573714285714289</v>
      </c>
      <c r="G43" s="5">
        <f>VLOOKUP(B43,[12]综合测评!$B$4:$M$62,12,0)</f>
        <v>74.658285714285697</v>
      </c>
      <c r="H43" s="5">
        <f t="shared" si="2"/>
        <v>218.40449999999998</v>
      </c>
      <c r="I43" s="5">
        <v>44</v>
      </c>
      <c r="J43" s="5">
        <f t="shared" si="3"/>
        <v>84</v>
      </c>
      <c r="K43" s="5">
        <v>42</v>
      </c>
      <c r="L43" s="5" t="s">
        <v>11</v>
      </c>
      <c r="M43" s="5" t="s">
        <v>12</v>
      </c>
      <c r="N43" s="5" t="s">
        <v>572</v>
      </c>
      <c r="O43" s="5" t="s">
        <v>583</v>
      </c>
    </row>
    <row r="44" spans="1:15" x14ac:dyDescent="0.2">
      <c r="A44" s="5" t="s">
        <v>694</v>
      </c>
      <c r="B44" s="5" t="s">
        <v>695</v>
      </c>
      <c r="C44" s="5" t="s">
        <v>696</v>
      </c>
      <c r="D44" s="5" t="s">
        <v>256</v>
      </c>
      <c r="E44" s="5">
        <f>VLOOKUP(B44,[9]综合测评!$B$5:$M$68,12,0)</f>
        <v>72.922272727272713</v>
      </c>
      <c r="F44" s="5">
        <v>71.84975</v>
      </c>
      <c r="G44" s="5">
        <f>VLOOKUP(B44,[12]综合测评!$B$4:$M$62,12,0)</f>
        <v>76.073999999999998</v>
      </c>
      <c r="H44" s="5">
        <f t="shared" si="2"/>
        <v>220.84602272727273</v>
      </c>
      <c r="I44" s="5">
        <v>41</v>
      </c>
      <c r="J44" s="5">
        <f t="shared" si="3"/>
        <v>84</v>
      </c>
      <c r="K44" s="5">
        <v>43</v>
      </c>
      <c r="L44" s="5" t="s">
        <v>11</v>
      </c>
      <c r="M44" s="5" t="s">
        <v>12</v>
      </c>
      <c r="N44" s="5" t="s">
        <v>572</v>
      </c>
      <c r="O44" s="5" t="s">
        <v>573</v>
      </c>
    </row>
    <row r="45" spans="1:15" x14ac:dyDescent="0.2">
      <c r="A45" s="5" t="s">
        <v>691</v>
      </c>
      <c r="B45" s="5" t="s">
        <v>692</v>
      </c>
      <c r="C45" s="5" t="s">
        <v>693</v>
      </c>
      <c r="D45" s="5" t="s">
        <v>237</v>
      </c>
      <c r="E45" s="5">
        <f>VLOOKUP(B45,[9]综合测评!$B$5:$M$68,12,0)</f>
        <v>69.8204347826087</v>
      </c>
      <c r="F45" s="5">
        <v>72.546999999999997</v>
      </c>
      <c r="G45" s="5">
        <f>VLOOKUP(B45,[12]综合测评!$B$4:$M$62,12,0)</f>
        <v>76.748000000000005</v>
      </c>
      <c r="H45" s="5">
        <f t="shared" si="2"/>
        <v>219.1154347826087</v>
      </c>
      <c r="I45" s="5">
        <v>43</v>
      </c>
      <c r="J45" s="5">
        <f t="shared" si="3"/>
        <v>85</v>
      </c>
      <c r="K45" s="5">
        <v>44</v>
      </c>
      <c r="L45" s="5" t="s">
        <v>11</v>
      </c>
      <c r="M45" s="5" t="s">
        <v>12</v>
      </c>
      <c r="N45" s="5" t="s">
        <v>572</v>
      </c>
      <c r="O45" s="5" t="s">
        <v>573</v>
      </c>
    </row>
    <row r="46" spans="1:15" x14ac:dyDescent="0.2">
      <c r="A46" s="5" t="s">
        <v>697</v>
      </c>
      <c r="B46" s="5" t="s">
        <v>698</v>
      </c>
      <c r="C46" s="5" t="s">
        <v>699</v>
      </c>
      <c r="D46" s="5" t="s">
        <v>92</v>
      </c>
      <c r="E46" s="5">
        <f>VLOOKUP(B46,[9]综合测评!$B$5:$M$68,12,0)</f>
        <v>72.985028571428586</v>
      </c>
      <c r="F46" s="5">
        <v>67.928571428571416</v>
      </c>
      <c r="G46" s="5">
        <f>VLOOKUP(B46,[12]综合测评!$B$4:$M$62,12,0)</f>
        <v>77.220571428571418</v>
      </c>
      <c r="H46" s="5">
        <f t="shared" si="2"/>
        <v>218.13417142857142</v>
      </c>
      <c r="I46" s="5">
        <v>45</v>
      </c>
      <c r="J46" s="5">
        <f t="shared" si="3"/>
        <v>89</v>
      </c>
      <c r="K46" s="5">
        <v>45</v>
      </c>
      <c r="L46" s="5" t="s">
        <v>11</v>
      </c>
      <c r="M46" s="5" t="s">
        <v>12</v>
      </c>
      <c r="N46" s="5" t="s">
        <v>572</v>
      </c>
      <c r="O46" s="5" t="s">
        <v>583</v>
      </c>
    </row>
    <row r="47" spans="1:15" x14ac:dyDescent="0.2">
      <c r="A47" s="5" t="s">
        <v>700</v>
      </c>
      <c r="B47" s="5" t="s">
        <v>701</v>
      </c>
      <c r="C47" s="5" t="s">
        <v>702</v>
      </c>
      <c r="D47" s="5" t="s">
        <v>27</v>
      </c>
      <c r="E47" s="5">
        <f>VLOOKUP(B47,[9]综合测评!$B$5:$M$68,12,0)</f>
        <v>73.849314285714286</v>
      </c>
      <c r="F47" s="5">
        <v>67.846714285714285</v>
      </c>
      <c r="G47" s="5">
        <f>VLOOKUP(B47,[12]综合测评!$B$4:$M$62,12,0)</f>
        <v>72.880571428571415</v>
      </c>
      <c r="H47" s="5">
        <f t="shared" si="2"/>
        <v>214.57659999999998</v>
      </c>
      <c r="I47" s="5">
        <v>48</v>
      </c>
      <c r="J47" s="5">
        <f t="shared" si="3"/>
        <v>93</v>
      </c>
      <c r="K47" s="5">
        <v>46</v>
      </c>
      <c r="L47" s="5" t="s">
        <v>11</v>
      </c>
      <c r="M47" s="5" t="s">
        <v>12</v>
      </c>
      <c r="N47" s="5" t="s">
        <v>572</v>
      </c>
      <c r="O47" s="5" t="s">
        <v>583</v>
      </c>
    </row>
    <row r="48" spans="1:15" x14ac:dyDescent="0.2">
      <c r="A48" s="5" t="s">
        <v>706</v>
      </c>
      <c r="B48" s="5" t="s">
        <v>707</v>
      </c>
      <c r="C48" s="5" t="s">
        <v>708</v>
      </c>
      <c r="D48" s="5" t="s">
        <v>124</v>
      </c>
      <c r="E48" s="5">
        <f>VLOOKUP(B48,[9]综合测评!$B$5:$M$68,12,0)</f>
        <v>73.648863636363643</v>
      </c>
      <c r="F48" s="5">
        <v>69.026499999999999</v>
      </c>
      <c r="G48" s="5">
        <f>VLOOKUP(B48,[12]综合测评!$B$4:$M$62,12,0)</f>
        <v>72.899999999999991</v>
      </c>
      <c r="H48" s="5">
        <f t="shared" si="2"/>
        <v>215.57536363636365</v>
      </c>
      <c r="I48" s="5">
        <v>47</v>
      </c>
      <c r="J48" s="5">
        <f t="shared" si="3"/>
        <v>94</v>
      </c>
      <c r="K48" s="5">
        <v>47</v>
      </c>
      <c r="L48" s="5" t="s">
        <v>11</v>
      </c>
      <c r="M48" s="5" t="s">
        <v>12</v>
      </c>
      <c r="N48" s="5" t="s">
        <v>572</v>
      </c>
      <c r="O48" s="5" t="s">
        <v>573</v>
      </c>
    </row>
    <row r="49" spans="1:15" x14ac:dyDescent="0.2">
      <c r="A49" s="5" t="s">
        <v>709</v>
      </c>
      <c r="B49" s="5" t="s">
        <v>710</v>
      </c>
      <c r="C49" s="5" t="s">
        <v>711</v>
      </c>
      <c r="D49" s="5" t="s">
        <v>32</v>
      </c>
      <c r="E49" s="5">
        <f>VLOOKUP(B49,[9]综合测评!$B$5:$M$68,12,0)</f>
        <v>71.291428571428582</v>
      </c>
      <c r="F49" s="5">
        <v>68.941142857142864</v>
      </c>
      <c r="G49" s="5">
        <f>VLOOKUP(B49,[12]综合测评!$B$4:$M$62,12,0)</f>
        <v>75.946571428571417</v>
      </c>
      <c r="H49" s="5">
        <f t="shared" si="2"/>
        <v>216.17914285714286</v>
      </c>
      <c r="I49" s="5">
        <v>46</v>
      </c>
      <c r="J49" s="5">
        <f t="shared" si="3"/>
        <v>94</v>
      </c>
      <c r="K49" s="5">
        <v>48</v>
      </c>
      <c r="L49" s="5" t="s">
        <v>11</v>
      </c>
      <c r="M49" s="5" t="s">
        <v>12</v>
      </c>
      <c r="N49" s="5" t="s">
        <v>572</v>
      </c>
      <c r="O49" s="5" t="s">
        <v>583</v>
      </c>
    </row>
    <row r="50" spans="1:15" x14ac:dyDescent="0.2">
      <c r="A50" s="5" t="s">
        <v>712</v>
      </c>
      <c r="B50" s="5" t="s">
        <v>713</v>
      </c>
      <c r="C50" s="5" t="s">
        <v>714</v>
      </c>
      <c r="D50" s="5" t="s">
        <v>8</v>
      </c>
      <c r="E50" s="2">
        <v>68.382000000000005</v>
      </c>
      <c r="F50" s="5">
        <v>71.258500000000012</v>
      </c>
      <c r="G50" s="5">
        <f>VLOOKUP(B50,[12]综合测评!$B$4:$M$62,12,0)</f>
        <v>70.415999999999997</v>
      </c>
      <c r="H50" s="5">
        <f t="shared" si="2"/>
        <v>210.05650000000003</v>
      </c>
      <c r="I50" s="5">
        <v>52</v>
      </c>
      <c r="J50" s="5">
        <f t="shared" si="3"/>
        <v>101</v>
      </c>
      <c r="K50" s="5">
        <v>49</v>
      </c>
      <c r="L50" s="5" t="s">
        <v>11</v>
      </c>
      <c r="M50" s="5" t="s">
        <v>12</v>
      </c>
      <c r="N50" s="5" t="s">
        <v>572</v>
      </c>
      <c r="O50" s="5" t="s">
        <v>573</v>
      </c>
    </row>
    <row r="51" spans="1:15" x14ac:dyDescent="0.2">
      <c r="A51" s="5" t="s">
        <v>718</v>
      </c>
      <c r="B51" s="5" t="s">
        <v>719</v>
      </c>
      <c r="C51" s="5" t="s">
        <v>720</v>
      </c>
      <c r="D51" s="5" t="s">
        <v>257</v>
      </c>
      <c r="E51" s="2">
        <f>VLOOKUP(B51,[9]综合测评!$B$5:$M$68,12,0)</f>
        <v>68.335454545454553</v>
      </c>
      <c r="F51" s="5">
        <v>69.858249999999998</v>
      </c>
      <c r="G51" s="5">
        <f>VLOOKUP(B51,[12]综合测评!$B$4:$M$62,12,0)</f>
        <v>73.77</v>
      </c>
      <c r="H51" s="5">
        <f t="shared" si="2"/>
        <v>211.96370454545456</v>
      </c>
      <c r="I51" s="5">
        <v>50</v>
      </c>
      <c r="J51" s="5">
        <f t="shared" si="3"/>
        <v>101</v>
      </c>
      <c r="K51" s="5">
        <v>50</v>
      </c>
      <c r="L51" s="5" t="s">
        <v>11</v>
      </c>
      <c r="M51" s="5" t="s">
        <v>12</v>
      </c>
      <c r="N51" s="5" t="s">
        <v>572</v>
      </c>
      <c r="O51" s="5" t="s">
        <v>573</v>
      </c>
    </row>
    <row r="52" spans="1:15" x14ac:dyDescent="0.2">
      <c r="A52" s="5" t="s">
        <v>715</v>
      </c>
      <c r="B52" s="5" t="s">
        <v>716</v>
      </c>
      <c r="C52" s="5" t="s">
        <v>717</v>
      </c>
      <c r="D52" s="5" t="s">
        <v>21</v>
      </c>
      <c r="E52" s="2">
        <f>VLOOKUP(B52,[9]综合测评!$B$5:$M$68,12,0)</f>
        <v>67.401818181818172</v>
      </c>
      <c r="F52" s="5">
        <v>66.229500000000002</v>
      </c>
      <c r="G52" s="5">
        <f>VLOOKUP(B52,[12]综合测评!$B$4:$M$62,12,0)</f>
        <v>74.272000000000006</v>
      </c>
      <c r="H52" s="5">
        <f t="shared" si="2"/>
        <v>207.90331818181818</v>
      </c>
      <c r="I52" s="5">
        <v>53</v>
      </c>
      <c r="J52" s="5">
        <f t="shared" si="3"/>
        <v>103</v>
      </c>
      <c r="K52" s="5">
        <v>51</v>
      </c>
      <c r="L52" s="5" t="s">
        <v>11</v>
      </c>
      <c r="M52" s="5" t="s">
        <v>12</v>
      </c>
      <c r="N52" s="5" t="s">
        <v>572</v>
      </c>
      <c r="O52" s="5" t="s">
        <v>573</v>
      </c>
    </row>
    <row r="53" spans="1:15" x14ac:dyDescent="0.2">
      <c r="A53" s="5" t="s">
        <v>721</v>
      </c>
      <c r="B53" s="5" t="s">
        <v>722</v>
      </c>
      <c r="C53" s="5" t="s">
        <v>723</v>
      </c>
      <c r="D53" s="5" t="s">
        <v>258</v>
      </c>
      <c r="E53" s="2">
        <f>VLOOKUP(B53,[9]综合测评!$B$5:$M$68,12,0)</f>
        <v>73.328285714285713</v>
      </c>
      <c r="F53" s="5">
        <v>65.027714285714282</v>
      </c>
      <c r="G53" s="5">
        <f>VLOOKUP(B53,[12]综合测评!$B$4:$M$62,12,0)</f>
        <v>72.046857142857121</v>
      </c>
      <c r="H53" s="5">
        <f t="shared" si="2"/>
        <v>210.4028571428571</v>
      </c>
      <c r="I53" s="5">
        <v>51</v>
      </c>
      <c r="J53" s="5">
        <f t="shared" si="3"/>
        <v>103</v>
      </c>
      <c r="K53" s="5">
        <v>52</v>
      </c>
      <c r="L53" s="5" t="s">
        <v>11</v>
      </c>
      <c r="M53" s="5" t="s">
        <v>12</v>
      </c>
      <c r="N53" s="5" t="s">
        <v>572</v>
      </c>
      <c r="O53" s="5" t="s">
        <v>583</v>
      </c>
    </row>
    <row r="54" spans="1:15" x14ac:dyDescent="0.2">
      <c r="A54" s="5" t="s">
        <v>727</v>
      </c>
      <c r="B54" s="5" t="s">
        <v>728</v>
      </c>
      <c r="C54" s="5" t="s">
        <v>729</v>
      </c>
      <c r="D54" s="5" t="s">
        <v>260</v>
      </c>
      <c r="E54" s="2">
        <f>VLOOKUP(B54,[9]综合测评!$B$5:$M$68,12,0)</f>
        <v>71.339318181818186</v>
      </c>
      <c r="F54" s="5">
        <v>64.757499999999993</v>
      </c>
      <c r="G54" s="5">
        <f>VLOOKUP(B54,[12]综合测评!$B$4:$M$62,12,0)</f>
        <v>76.63600000000001</v>
      </c>
      <c r="H54" s="5">
        <f t="shared" si="2"/>
        <v>212.73281818181817</v>
      </c>
      <c r="I54" s="5">
        <v>49</v>
      </c>
      <c r="J54" s="5">
        <f t="shared" si="3"/>
        <v>103</v>
      </c>
      <c r="K54" s="5">
        <v>53</v>
      </c>
      <c r="L54" s="5" t="s">
        <v>11</v>
      </c>
      <c r="M54" s="5" t="s">
        <v>12</v>
      </c>
      <c r="N54" s="5" t="s">
        <v>572</v>
      </c>
      <c r="O54" s="5" t="s">
        <v>573</v>
      </c>
    </row>
    <row r="55" spans="1:15" x14ac:dyDescent="0.2">
      <c r="A55" s="5" t="s">
        <v>724</v>
      </c>
      <c r="B55" s="5" t="s">
        <v>725</v>
      </c>
      <c r="C55" s="5" t="s">
        <v>726</v>
      </c>
      <c r="D55" s="5" t="s">
        <v>259</v>
      </c>
      <c r="E55" s="2">
        <f>VLOOKUP(B55,[9]综合测评!$B$5:$M$68,12,0)</f>
        <v>68.210434782608701</v>
      </c>
      <c r="F55" s="5">
        <v>65.967714285714294</v>
      </c>
      <c r="G55" s="5">
        <f>VLOOKUP(B55,[12]综合测评!$B$4:$M$62,12,0)</f>
        <v>73.037714285714287</v>
      </c>
      <c r="H55" s="5">
        <f t="shared" si="2"/>
        <v>207.21586335403728</v>
      </c>
      <c r="I55" s="5">
        <v>54</v>
      </c>
      <c r="J55" s="5">
        <f t="shared" si="3"/>
        <v>107</v>
      </c>
      <c r="K55" s="5">
        <v>54</v>
      </c>
      <c r="L55" s="5" t="s">
        <v>11</v>
      </c>
      <c r="M55" s="5" t="s">
        <v>12</v>
      </c>
      <c r="N55" s="5" t="s">
        <v>572</v>
      </c>
      <c r="O55" s="5" t="s">
        <v>583</v>
      </c>
    </row>
    <row r="56" spans="1:15" x14ac:dyDescent="0.2">
      <c r="A56" s="5" t="s">
        <v>730</v>
      </c>
      <c r="B56" s="5" t="s">
        <v>731</v>
      </c>
      <c r="C56" s="5" t="s">
        <v>732</v>
      </c>
      <c r="D56" s="5" t="s">
        <v>261</v>
      </c>
      <c r="E56" s="2">
        <v>26.87590513833992</v>
      </c>
      <c r="F56" s="5">
        <v>67.850497999999988</v>
      </c>
      <c r="G56" s="5">
        <f>VLOOKUP(B56,[12]综合测评!$B$4:$M$62,12,0)</f>
        <v>74.380571428571415</v>
      </c>
      <c r="H56" s="5">
        <f t="shared" si="2"/>
        <v>169.10697456691133</v>
      </c>
      <c r="I56" s="5">
        <v>56</v>
      </c>
      <c r="J56" s="5">
        <f t="shared" si="3"/>
        <v>111</v>
      </c>
      <c r="K56" s="5">
        <v>55</v>
      </c>
      <c r="L56" s="5" t="s">
        <v>11</v>
      </c>
      <c r="M56" s="5" t="s">
        <v>12</v>
      </c>
      <c r="N56" s="5" t="s">
        <v>572</v>
      </c>
      <c r="O56" s="5" t="s">
        <v>583</v>
      </c>
    </row>
    <row r="57" spans="1:15" x14ac:dyDescent="0.2">
      <c r="A57" s="5" t="s">
        <v>733</v>
      </c>
      <c r="B57" s="5" t="s">
        <v>734</v>
      </c>
      <c r="C57" s="5" t="s">
        <v>735</v>
      </c>
      <c r="D57" s="5" t="s">
        <v>262</v>
      </c>
      <c r="E57" s="2">
        <f>VLOOKUP(B57,[9]综合测评!$B$5:$M$68,12,0)</f>
        <v>65.56704545454545</v>
      </c>
      <c r="F57" s="5">
        <v>65.322249999999997</v>
      </c>
      <c r="G57" s="5">
        <f>VLOOKUP(B57,[12]综合测评!$B$4:$M$62,12,0)</f>
        <v>69.858000000000004</v>
      </c>
      <c r="H57" s="5">
        <f t="shared" si="2"/>
        <v>200.74729545454545</v>
      </c>
      <c r="I57" s="5">
        <v>55</v>
      </c>
      <c r="J57" s="5">
        <f t="shared" si="3"/>
        <v>111</v>
      </c>
      <c r="K57" s="5">
        <v>56</v>
      </c>
      <c r="L57" s="5" t="s">
        <v>11</v>
      </c>
      <c r="M57" s="5" t="s">
        <v>12</v>
      </c>
      <c r="N57" s="5" t="s">
        <v>572</v>
      </c>
      <c r="O57" s="5" t="s">
        <v>573</v>
      </c>
    </row>
  </sheetData>
  <sortState xmlns:xlrd2="http://schemas.microsoft.com/office/spreadsheetml/2017/richdata2" ref="A2:O62">
    <sortCondition ref="K1:K62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应数</vt:lpstr>
      <vt:lpstr>信计</vt:lpstr>
      <vt:lpstr>大数据</vt:lpstr>
      <vt:lpstr>应物</vt:lpstr>
      <vt:lpstr>光信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2022-07-05T03:06:03Z</dcterms:created>
  <dcterms:modified xsi:type="dcterms:W3CDTF">2022-09-08T08:46:02Z</dcterms:modified>
</cp:coreProperties>
</file>